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ZAPISNICI TV, SKUPŠTINE I NO\TV I SKUPŠTINA 2022\TV 16.12.2022\"/>
    </mc:Choice>
  </mc:AlternateContent>
  <xr:revisionPtr revIDLastSave="0" documentId="13_ncr:1_{F8D4E517-8CA5-42CC-899B-52C00B04FFCD}" xr6:coauthVersionLast="36" xr6:coauthVersionMax="36" xr10:uidLastSave="{00000000-0000-0000-0000-000000000000}"/>
  <bookViews>
    <workbookView xWindow="0" yWindow="0" windowWidth="28800" windowHeight="12225" xr2:uid="{6115A2EE-B769-4264-912C-F6A17820F22D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28" i="1"/>
  <c r="E22" i="1"/>
  <c r="E50" i="1"/>
  <c r="H57" i="1" l="1"/>
  <c r="G57" i="1"/>
  <c r="H55" i="1"/>
  <c r="H53" i="1"/>
  <c r="G53" i="1"/>
  <c r="H52" i="1"/>
  <c r="G52" i="1"/>
  <c r="H51" i="1"/>
  <c r="G51" i="1"/>
  <c r="H50" i="1"/>
  <c r="G50" i="1"/>
  <c r="G46" i="1"/>
  <c r="H41" i="1"/>
  <c r="G41" i="1"/>
  <c r="H40" i="1"/>
  <c r="G40" i="1"/>
  <c r="H39" i="1"/>
  <c r="G39" i="1"/>
  <c r="G38" i="1"/>
  <c r="H37" i="1"/>
  <c r="G37" i="1"/>
  <c r="H36" i="1"/>
  <c r="G36" i="1"/>
  <c r="H35" i="1"/>
  <c r="G35" i="1"/>
  <c r="H33" i="1"/>
  <c r="G33" i="1"/>
  <c r="H32" i="1"/>
  <c r="G32" i="1"/>
  <c r="H28" i="1"/>
  <c r="G28" i="1"/>
  <c r="H25" i="1"/>
  <c r="G25" i="1"/>
  <c r="G24" i="1"/>
  <c r="H23" i="1"/>
  <c r="G23" i="1"/>
  <c r="G22" i="1"/>
  <c r="H13" i="1"/>
  <c r="G13" i="1"/>
  <c r="H12" i="1"/>
  <c r="G12" i="1"/>
  <c r="H9" i="1"/>
  <c r="G9" i="1"/>
  <c r="H8" i="1"/>
  <c r="G8" i="1"/>
  <c r="H7" i="1"/>
  <c r="G7" i="1"/>
  <c r="H6" i="1"/>
  <c r="G6" i="1"/>
  <c r="H5" i="1"/>
  <c r="G5" i="1"/>
  <c r="H22" i="1"/>
</calcChain>
</file>

<file path=xl/sharedStrings.xml><?xml version="1.0" encoding="utf-8"?>
<sst xmlns="http://schemas.openxmlformats.org/spreadsheetml/2006/main" count="129" uniqueCount="111">
  <si>
    <t>REBALANS FINANCIJSKOG PLANA ZA 2022.g.</t>
  </si>
  <si>
    <t>PRIHODI</t>
  </si>
  <si>
    <t>Plan  2022.</t>
  </si>
  <si>
    <t>Rebalans 2022.</t>
  </si>
  <si>
    <t>Realizacija do 30.11.2022.</t>
  </si>
  <si>
    <t xml:space="preserve">udio % u realizaciji </t>
  </si>
  <si>
    <t xml:space="preserve">indeks </t>
  </si>
  <si>
    <t>realizacija</t>
  </si>
  <si>
    <t>/rebalans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</si>
  <si>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</si>
  <si>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</si>
  <si>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</si>
  <si>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</si>
  <si>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</si>
  <si>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</si>
  <si>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</si>
  <si>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</si>
  <si>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</si>
  <si>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</si>
  <si>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</si>
  <si>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</si>
  <si>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</si>
  <si>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</si>
  <si>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</si>
  <si>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</si>
  <si>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UKUPNO</t>
  </si>
  <si>
    <t>AKTIVNOSTI</t>
  </si>
  <si>
    <t>Plan 2022.</t>
  </si>
  <si>
    <t>udio % u realizaciji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</si>
  <si>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</si>
  <si>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</si>
  <si>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</si>
  <si>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</si>
  <si>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</si>
  <si>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</si>
  <si>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</si>
  <si>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</si>
  <si>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</si>
  <si>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</si>
  <si>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</si>
  <si>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</si>
  <si>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</si>
  <si>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</si>
  <si>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</si>
  <si>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</si>
  <si>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</si>
  <si>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</si>
  <si>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</si>
  <si>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</si>
  <si>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</si>
  <si>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</si>
  <si>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</si>
  <si>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3.4.1.</t>
  </si>
  <si>
    <t>3.4.</t>
  </si>
  <si>
    <t>Marketinške i poslovne suradnje</t>
  </si>
  <si>
    <t>3.4.2.</t>
  </si>
  <si>
    <t>Marketinške suradnje - mobilne aplikacije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</si>
  <si>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</si>
  <si>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</si>
  <si>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</si>
  <si>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</si>
  <si>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</si>
  <si>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</si>
  <si>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</si>
  <si>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</si>
  <si>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</si>
  <si>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</si>
  <si>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</si>
  <si>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</si>
  <si>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3.6.3.</t>
  </si>
  <si>
    <t>Postavlj.info punkta i postavljanje i održav.turističke signalizacije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</si>
  <si>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</si>
  <si>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</si>
  <si>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</si>
  <si>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</si>
  <si>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</si>
  <si>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</si>
  <si>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</si>
  <si>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</si>
  <si>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</si>
  <si>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</si>
  <si>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</si>
  <si>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</si>
  <si>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</si>
  <si>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</si>
  <si>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</si>
  <si>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</si>
  <si>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</si>
  <si>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</si>
  <si>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</si>
  <si>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</si>
  <si>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</si>
  <si>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</si>
  <si>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</si>
  <si>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</si>
  <si>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</si>
  <si>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>7.</t>
  </si>
  <si>
    <t xml:space="preserve">REZERVA </t>
  </si>
  <si>
    <t>8.</t>
  </si>
  <si>
    <t>POKRIVANJE MANJKA PRIHODA IZ PRETHODNE GODINE</t>
  </si>
  <si>
    <t>SVEUKUPNO 1</t>
  </si>
  <si>
    <t xml:space="preserve"> 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</si>
  <si>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</si>
  <si>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</si>
  <si>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</si>
  <si>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</si>
  <si>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</si>
  <si>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</si>
  <si>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</si>
  <si>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PRIJENOS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</si>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</sst>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2" fontId="6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317B-04E6-44A6-8814-B0C6CEE1DA20}">
  <dimension ref="A1:L67"/>
  <sheetViews>
    <sheetView tabSelected="1" topLeftCell="A6" workbookViewId="0">
      <selection activeCell="M35" sqref="M35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42578125" bestFit="1" customWidth="1"/>
    <col min="5" max="5" width="12.85546875" bestFit="1" customWidth="1"/>
    <col min="6" max="6" width="14.140625" bestFit="1" customWidth="1"/>
    <col min="12" max="12" width="11.7109375" bestFit="1" customWidth="1"/>
  </cols>
  <sheetData>
    <row r="1" spans="1:8" ht="18.75" x14ac:dyDescent="0.25">
      <c r="A1" s="1"/>
      <c r="C1" t="s">
        <v>0</v>
      </c>
    </row>
    <row r="2" spans="1:8" x14ac:dyDescent="0.25">
      <c r="A2" s="45"/>
      <c r="B2" s="44"/>
      <c r="C2" s="40" t="s">
        <v>1</v>
      </c>
      <c r="D2" s="40" t="s">
        <v>2</v>
      </c>
      <c r="E2" s="40" t="s">
        <v>3</v>
      </c>
      <c r="F2" s="40" t="s">
        <v>4</v>
      </c>
      <c r="G2" s="40" t="s">
        <v>5</v>
      </c>
      <c r="H2" s="2" t="s">
        <v>6</v>
      </c>
    </row>
    <row r="3" spans="1:8" x14ac:dyDescent="0.25">
      <c r="A3" s="45"/>
      <c r="B3" s="44"/>
      <c r="C3" s="40"/>
      <c r="D3" s="40"/>
      <c r="E3" s="40"/>
      <c r="F3" s="40"/>
      <c r="G3" s="40"/>
      <c r="H3" s="2" t="s">
        <v>7</v>
      </c>
    </row>
    <row r="4" spans="1:8" x14ac:dyDescent="0.25">
      <c r="A4" s="45"/>
      <c r="B4" s="44"/>
      <c r="C4" s="40"/>
      <c r="D4" s="40"/>
      <c r="E4" s="40"/>
      <c r="F4" s="40"/>
      <c r="G4" s="40"/>
      <c r="H4" s="2" t="s">
        <v>8</v>
      </c>
    </row>
    <row r="5" spans="1:8" x14ac:dyDescent="0.25">
      <c r="A5" s="3" t="s">
        <v>9</v>
      </c>
      <c r="B5" s="3"/>
      <c r="C5" s="3" t="s">
        <v>10</v>
      </c>
      <c r="D5" s="4">
        <v>2406000</v>
      </c>
      <c r="E5" s="4">
        <v>2900000</v>
      </c>
      <c r="F5" s="4">
        <v>2803298</v>
      </c>
      <c r="G5" s="4">
        <f>100/F13*F5</f>
        <v>70.870566130655959</v>
      </c>
      <c r="H5" s="5">
        <f>100/E5*F5</f>
        <v>96.665448275862076</v>
      </c>
    </row>
    <row r="6" spans="1:8" x14ac:dyDescent="0.25">
      <c r="A6" s="6"/>
      <c r="B6" s="6" t="s">
        <v>11</v>
      </c>
      <c r="C6" s="6" t="s">
        <v>12</v>
      </c>
      <c r="D6" s="7">
        <v>2250000</v>
      </c>
      <c r="E6" s="7">
        <v>2600000</v>
      </c>
      <c r="F6" s="7">
        <v>2505911</v>
      </c>
      <c r="G6" s="7">
        <f>100/F13*F6</f>
        <v>63.352284075056673</v>
      </c>
      <c r="H6" s="8">
        <f t="shared" ref="H6:H13" si="0">100/E6*F6</f>
        <v>96.381192307692316</v>
      </c>
    </row>
    <row r="7" spans="1:8" x14ac:dyDescent="0.25">
      <c r="A7" s="9"/>
      <c r="B7" s="6" t="s">
        <v>13</v>
      </c>
      <c r="C7" s="6" t="s">
        <v>14</v>
      </c>
      <c r="D7" s="7">
        <v>156000</v>
      </c>
      <c r="E7" s="7">
        <v>300000</v>
      </c>
      <c r="F7" s="7">
        <v>297387</v>
      </c>
      <c r="G7" s="7">
        <f>100/F13*F7</f>
        <v>7.5182820555992924</v>
      </c>
      <c r="H7" s="8">
        <f t="shared" si="0"/>
        <v>99.128999999999991</v>
      </c>
    </row>
    <row r="8" spans="1:8" ht="30" x14ac:dyDescent="0.25">
      <c r="A8" s="3" t="s">
        <v>15</v>
      </c>
      <c r="B8" s="3"/>
      <c r="C8" s="3" t="s">
        <v>16</v>
      </c>
      <c r="D8" s="4">
        <v>80000</v>
      </c>
      <c r="E8" s="4">
        <v>145000</v>
      </c>
      <c r="F8" s="4">
        <v>145000</v>
      </c>
      <c r="G8" s="4">
        <f>100/F13*F8</f>
        <v>3.6657651412533077</v>
      </c>
      <c r="H8" s="5">
        <f t="shared" si="0"/>
        <v>99.999999999999986</v>
      </c>
    </row>
    <row r="9" spans="1:8" x14ac:dyDescent="0.25">
      <c r="A9" s="10" t="s">
        <v>17</v>
      </c>
      <c r="B9" s="10"/>
      <c r="C9" s="10" t="s">
        <v>18</v>
      </c>
      <c r="D9" s="4">
        <v>50000</v>
      </c>
      <c r="E9" s="4">
        <v>65000</v>
      </c>
      <c r="F9" s="4">
        <v>30000</v>
      </c>
      <c r="G9" s="4">
        <f>100/F13*F9</f>
        <v>0.75843416715585676</v>
      </c>
      <c r="H9" s="5">
        <f t="shared" si="0"/>
        <v>46.153846153846153</v>
      </c>
    </row>
    <row r="10" spans="1:8" x14ac:dyDescent="0.25">
      <c r="A10" s="10" t="s">
        <v>19</v>
      </c>
      <c r="B10" s="10"/>
      <c r="C10" s="10" t="s">
        <v>20</v>
      </c>
      <c r="D10" s="11"/>
      <c r="E10" s="11"/>
      <c r="F10" s="11"/>
      <c r="G10" s="4"/>
      <c r="H10" s="5"/>
    </row>
    <row r="11" spans="1:8" x14ac:dyDescent="0.25">
      <c r="A11" s="10" t="s">
        <v>21</v>
      </c>
      <c r="B11" s="10"/>
      <c r="C11" s="10" t="s">
        <v>22</v>
      </c>
      <c r="D11" s="11"/>
      <c r="E11" s="11"/>
      <c r="F11" s="11"/>
      <c r="G11" s="4"/>
      <c r="H11" s="5"/>
    </row>
    <row r="12" spans="1:8" x14ac:dyDescent="0.25">
      <c r="A12" s="10" t="s">
        <v>23</v>
      </c>
      <c r="B12" s="10"/>
      <c r="C12" s="10" t="s">
        <v>24</v>
      </c>
      <c r="D12" s="4">
        <v>658000</v>
      </c>
      <c r="E12" s="4">
        <v>980000</v>
      </c>
      <c r="F12" s="12">
        <v>977220</v>
      </c>
      <c r="G12" s="4">
        <f>100/F13*F12</f>
        <v>24.705234560934876</v>
      </c>
      <c r="H12" s="5">
        <f t="shared" si="0"/>
        <v>99.71632653061225</v>
      </c>
    </row>
    <row r="13" spans="1:8" x14ac:dyDescent="0.25">
      <c r="A13" s="13"/>
      <c r="B13" s="13"/>
      <c r="C13" s="13" t="s">
        <v>25</v>
      </c>
      <c r="D13" s="14">
        <v>3194000</v>
      </c>
      <c r="E13" s="14">
        <v>4090000</v>
      </c>
      <c r="F13" s="14">
        <v>3955518</v>
      </c>
      <c r="G13" s="15">
        <f>100/F13*F13</f>
        <v>100</v>
      </c>
      <c r="H13" s="16">
        <f t="shared" si="0"/>
        <v>96.711931540342306</v>
      </c>
    </row>
    <row r="14" spans="1:8" x14ac:dyDescent="0.25">
      <c r="A14" s="17"/>
      <c r="B14" s="18"/>
      <c r="C14" s="18"/>
      <c r="D14" s="18"/>
      <c r="E14" s="18"/>
      <c r="F14" s="18"/>
      <c r="G14" s="18"/>
      <c r="H14" s="18"/>
    </row>
    <row r="15" spans="1:8" x14ac:dyDescent="0.25">
      <c r="A15" s="44"/>
      <c r="B15" s="44"/>
      <c r="C15" s="40" t="s">
        <v>26</v>
      </c>
      <c r="D15" s="40" t="s">
        <v>27</v>
      </c>
      <c r="E15" s="40" t="s">
        <v>3</v>
      </c>
      <c r="F15" s="40" t="s">
        <v>4</v>
      </c>
      <c r="G15" s="40" t="s">
        <v>28</v>
      </c>
      <c r="H15" s="2" t="s">
        <v>6</v>
      </c>
    </row>
    <row r="16" spans="1:8" x14ac:dyDescent="0.25">
      <c r="A16" s="44"/>
      <c r="B16" s="44"/>
      <c r="C16" s="40"/>
      <c r="D16" s="40"/>
      <c r="E16" s="40"/>
      <c r="F16" s="40"/>
      <c r="G16" s="40"/>
      <c r="H16" s="2" t="s">
        <v>7</v>
      </c>
    </row>
    <row r="17" spans="1:12" x14ac:dyDescent="0.25">
      <c r="A17" s="44"/>
      <c r="B17" s="44"/>
      <c r="C17" s="40"/>
      <c r="D17" s="40"/>
      <c r="E17" s="40"/>
      <c r="F17" s="40"/>
      <c r="G17" s="40"/>
      <c r="H17" s="2" t="s">
        <v>8</v>
      </c>
    </row>
    <row r="18" spans="1:12" x14ac:dyDescent="0.25">
      <c r="A18" s="19" t="s">
        <v>9</v>
      </c>
      <c r="B18" s="19"/>
      <c r="C18" s="19" t="s">
        <v>29</v>
      </c>
      <c r="D18" s="20"/>
      <c r="E18" s="20"/>
      <c r="F18" s="20"/>
      <c r="G18" s="20"/>
      <c r="H18" s="20"/>
    </row>
    <row r="19" spans="1:12" x14ac:dyDescent="0.25">
      <c r="A19" s="21"/>
      <c r="B19" s="21" t="s">
        <v>11</v>
      </c>
      <c r="C19" s="21" t="s">
        <v>30</v>
      </c>
      <c r="D19" s="22"/>
      <c r="E19" s="22"/>
      <c r="F19" s="22"/>
      <c r="G19" s="22"/>
      <c r="H19" s="22"/>
    </row>
    <row r="20" spans="1:12" x14ac:dyDescent="0.25">
      <c r="A20" s="22"/>
      <c r="B20" s="21" t="s">
        <v>13</v>
      </c>
      <c r="C20" s="21" t="s">
        <v>31</v>
      </c>
      <c r="D20" s="22"/>
      <c r="E20" s="22"/>
      <c r="F20" s="22"/>
      <c r="G20" s="22"/>
      <c r="H20" s="22"/>
    </row>
    <row r="21" spans="1:12" x14ac:dyDescent="0.25">
      <c r="A21" s="21"/>
      <c r="B21" s="21" t="s">
        <v>32</v>
      </c>
      <c r="C21" s="21" t="s">
        <v>33</v>
      </c>
      <c r="D21" s="22"/>
      <c r="E21" s="22"/>
      <c r="F21" s="22"/>
      <c r="G21" s="22"/>
      <c r="H21" s="22"/>
    </row>
    <row r="22" spans="1:12" x14ac:dyDescent="0.25">
      <c r="A22" s="19" t="s">
        <v>34</v>
      </c>
      <c r="B22" s="19"/>
      <c r="C22" s="19" t="s">
        <v>35</v>
      </c>
      <c r="D22" s="4">
        <v>1374000</v>
      </c>
      <c r="E22" s="4">
        <f>SUM(E23:E27)</f>
        <v>1170000</v>
      </c>
      <c r="F22" s="4">
        <v>1090675</v>
      </c>
      <c r="G22" s="5">
        <f>100/F57*F22</f>
        <v>43.067824592619267</v>
      </c>
      <c r="H22" s="5">
        <f>100/E22*F22</f>
        <v>93.220085470085465</v>
      </c>
    </row>
    <row r="23" spans="1:12" ht="25.5" x14ac:dyDescent="0.25">
      <c r="A23" s="22"/>
      <c r="B23" s="21" t="s">
        <v>36</v>
      </c>
      <c r="C23" s="21" t="s">
        <v>37</v>
      </c>
      <c r="D23" s="7">
        <v>240000</v>
      </c>
      <c r="E23" s="7">
        <v>200000</v>
      </c>
      <c r="F23" s="7">
        <v>197388</v>
      </c>
      <c r="G23" s="8">
        <f>100/F57*F23</f>
        <v>7.7943216454836977</v>
      </c>
      <c r="H23" s="8">
        <f t="shared" ref="H23:H55" si="1">100/E23*F23</f>
        <v>98.694000000000003</v>
      </c>
    </row>
    <row r="24" spans="1:12" x14ac:dyDescent="0.25">
      <c r="A24" s="21"/>
      <c r="B24" s="21" t="s">
        <v>38</v>
      </c>
      <c r="C24" s="21" t="s">
        <v>39</v>
      </c>
      <c r="D24" s="7">
        <v>10000</v>
      </c>
      <c r="E24" s="7">
        <v>0</v>
      </c>
      <c r="F24" s="7">
        <v>0</v>
      </c>
      <c r="G24" s="8">
        <f>100/F57*F24</f>
        <v>0</v>
      </c>
      <c r="H24" s="8">
        <v>0</v>
      </c>
      <c r="L24" s="46"/>
    </row>
    <row r="25" spans="1:12" x14ac:dyDescent="0.25">
      <c r="A25" s="21"/>
      <c r="B25" s="21" t="s">
        <v>40</v>
      </c>
      <c r="C25" s="21" t="s">
        <v>41</v>
      </c>
      <c r="D25" s="7">
        <v>910000</v>
      </c>
      <c r="E25" s="7">
        <v>785000</v>
      </c>
      <c r="F25" s="7">
        <v>723274</v>
      </c>
      <c r="G25" s="8">
        <f>100/F57*F25</f>
        <v>28.560146482134556</v>
      </c>
      <c r="H25" s="8">
        <f t="shared" si="1"/>
        <v>92.136815286624199</v>
      </c>
    </row>
    <row r="26" spans="1:12" x14ac:dyDescent="0.25">
      <c r="A26" s="21"/>
      <c r="B26" s="21" t="s">
        <v>42</v>
      </c>
      <c r="C26" s="21" t="s">
        <v>43</v>
      </c>
      <c r="D26" s="22"/>
      <c r="E26" s="22"/>
      <c r="F26" s="22"/>
      <c r="G26" s="23"/>
      <c r="H26" s="8"/>
    </row>
    <row r="27" spans="1:12" x14ac:dyDescent="0.25">
      <c r="A27" s="21"/>
      <c r="B27" s="21" t="s">
        <v>44</v>
      </c>
      <c r="C27" s="21" t="s">
        <v>45</v>
      </c>
      <c r="D27" s="7">
        <v>214000</v>
      </c>
      <c r="E27" s="7">
        <v>185000</v>
      </c>
      <c r="F27" s="7">
        <v>170013</v>
      </c>
      <c r="G27" s="23">
        <v>6.71</v>
      </c>
      <c r="H27" s="5">
        <v>94.45</v>
      </c>
    </row>
    <row r="28" spans="1:12" x14ac:dyDescent="0.25">
      <c r="A28" s="19" t="s">
        <v>17</v>
      </c>
      <c r="B28" s="19"/>
      <c r="C28" s="19" t="s">
        <v>46</v>
      </c>
      <c r="D28" s="4">
        <v>893000</v>
      </c>
      <c r="E28" s="4">
        <f>SUM(E29:E40)</f>
        <v>813000</v>
      </c>
      <c r="F28" s="4">
        <v>705608</v>
      </c>
      <c r="G28" s="5">
        <f>100/F57*F28</f>
        <v>27.862563618996397</v>
      </c>
      <c r="H28" s="5">
        <f t="shared" si="1"/>
        <v>86.790651906519059</v>
      </c>
      <c r="L28" s="46"/>
    </row>
    <row r="29" spans="1:12" x14ac:dyDescent="0.25">
      <c r="A29" s="24"/>
      <c r="B29" s="21" t="s">
        <v>47</v>
      </c>
      <c r="C29" s="21" t="s">
        <v>110</v>
      </c>
      <c r="D29" s="22"/>
      <c r="E29" s="22"/>
      <c r="F29" s="22"/>
      <c r="G29" s="23"/>
      <c r="H29" s="8"/>
    </row>
    <row r="30" spans="1:12" x14ac:dyDescent="0.25">
      <c r="A30" s="21"/>
      <c r="B30" s="21" t="s">
        <v>48</v>
      </c>
      <c r="C30" s="21" t="s">
        <v>49</v>
      </c>
      <c r="D30" s="22"/>
      <c r="E30" s="22"/>
      <c r="F30" s="22"/>
      <c r="G30" s="23"/>
      <c r="H30" s="8"/>
    </row>
    <row r="31" spans="1:12" x14ac:dyDescent="0.25">
      <c r="A31" s="22"/>
      <c r="B31" s="21" t="s">
        <v>50</v>
      </c>
      <c r="C31" s="21" t="s">
        <v>51</v>
      </c>
      <c r="D31" s="22"/>
      <c r="E31" s="22"/>
      <c r="F31" s="22"/>
      <c r="G31" s="23"/>
      <c r="H31" s="8"/>
    </row>
    <row r="32" spans="1:12" x14ac:dyDescent="0.25">
      <c r="A32" s="22" t="s">
        <v>52</v>
      </c>
      <c r="B32" s="21" t="s">
        <v>53</v>
      </c>
      <c r="C32" s="21" t="s">
        <v>54</v>
      </c>
      <c r="D32" s="7">
        <v>115000</v>
      </c>
      <c r="E32" s="7">
        <v>115000</v>
      </c>
      <c r="F32" s="7">
        <v>100000</v>
      </c>
      <c r="G32" s="23">
        <f>100/F57*F32</f>
        <v>3.9487312529047851</v>
      </c>
      <c r="H32" s="8">
        <f t="shared" si="1"/>
        <v>86.956521739130437</v>
      </c>
    </row>
    <row r="33" spans="1:8" x14ac:dyDescent="0.25">
      <c r="A33" s="22" t="s">
        <v>55</v>
      </c>
      <c r="B33" s="21"/>
      <c r="C33" s="21" t="s">
        <v>56</v>
      </c>
      <c r="D33" s="7">
        <v>31000</v>
      </c>
      <c r="E33" s="7">
        <v>50000</v>
      </c>
      <c r="F33" s="7">
        <v>50000</v>
      </c>
      <c r="G33" s="23">
        <f>100/F57*F33</f>
        <v>1.9743656264523926</v>
      </c>
      <c r="H33" s="8">
        <f t="shared" si="1"/>
        <v>100</v>
      </c>
    </row>
    <row r="34" spans="1:8" x14ac:dyDescent="0.25">
      <c r="A34" s="21"/>
      <c r="B34" s="21" t="s">
        <v>57</v>
      </c>
      <c r="C34" s="21" t="s">
        <v>58</v>
      </c>
      <c r="D34" s="7">
        <v>10000</v>
      </c>
      <c r="E34" s="7">
        <v>2000</v>
      </c>
      <c r="F34" s="7">
        <v>1500</v>
      </c>
      <c r="G34" s="23"/>
      <c r="H34" s="8"/>
    </row>
    <row r="35" spans="1:8" x14ac:dyDescent="0.25">
      <c r="A35" s="22" t="s">
        <v>48</v>
      </c>
      <c r="B35" s="21" t="s">
        <v>59</v>
      </c>
      <c r="C35" s="21" t="s">
        <v>60</v>
      </c>
      <c r="D35" s="7">
        <v>15000</v>
      </c>
      <c r="E35" s="7">
        <v>18000</v>
      </c>
      <c r="F35" s="7">
        <v>17155</v>
      </c>
      <c r="G35" s="23">
        <f>100/F57*F35</f>
        <v>0.67740484643581589</v>
      </c>
      <c r="H35" s="8">
        <f t="shared" si="1"/>
        <v>95.305555555555557</v>
      </c>
    </row>
    <row r="36" spans="1:8" x14ac:dyDescent="0.25">
      <c r="A36" s="22" t="s">
        <v>50</v>
      </c>
      <c r="B36" s="21" t="s">
        <v>61</v>
      </c>
      <c r="C36" s="21" t="s">
        <v>62</v>
      </c>
      <c r="D36" s="7">
        <v>153000</v>
      </c>
      <c r="E36" s="7">
        <v>150000</v>
      </c>
      <c r="F36" s="7">
        <v>115383</v>
      </c>
      <c r="G36" s="23">
        <f>100/F57*F36</f>
        <v>4.5561645815391278</v>
      </c>
      <c r="H36" s="8">
        <f t="shared" si="1"/>
        <v>76.921999999999997</v>
      </c>
    </row>
    <row r="37" spans="1:8" x14ac:dyDescent="0.25">
      <c r="A37" s="22" t="s">
        <v>53</v>
      </c>
      <c r="B37" s="21" t="s">
        <v>63</v>
      </c>
      <c r="C37" s="21" t="s">
        <v>64</v>
      </c>
      <c r="D37" s="7">
        <v>29000</v>
      </c>
      <c r="E37" s="7">
        <v>11000</v>
      </c>
      <c r="F37" s="7">
        <v>10000</v>
      </c>
      <c r="G37" s="23">
        <f>100/F57*F37</f>
        <v>0.39487312529047852</v>
      </c>
      <c r="H37" s="8">
        <f t="shared" si="1"/>
        <v>90.909090909090907</v>
      </c>
    </row>
    <row r="38" spans="1:8" x14ac:dyDescent="0.25">
      <c r="A38" s="22" t="s">
        <v>57</v>
      </c>
      <c r="B38" s="21" t="s">
        <v>65</v>
      </c>
      <c r="C38" s="21" t="s">
        <v>66</v>
      </c>
      <c r="D38" s="7">
        <v>5000</v>
      </c>
      <c r="E38" s="7">
        <v>0</v>
      </c>
      <c r="F38" s="22">
        <v>0</v>
      </c>
      <c r="G38" s="23">
        <f>100/F57*F38</f>
        <v>0</v>
      </c>
      <c r="H38" s="8">
        <v>0</v>
      </c>
    </row>
    <row r="39" spans="1:8" x14ac:dyDescent="0.25">
      <c r="A39" s="22" t="s">
        <v>59</v>
      </c>
      <c r="B39" s="21" t="s">
        <v>67</v>
      </c>
      <c r="C39" s="21" t="s">
        <v>68</v>
      </c>
      <c r="D39" s="7">
        <v>410000</v>
      </c>
      <c r="E39" s="7">
        <v>445000</v>
      </c>
      <c r="F39" s="7">
        <v>389624</v>
      </c>
      <c r="G39" s="23">
        <f>100/F57*F39</f>
        <v>15.38520465681774</v>
      </c>
      <c r="H39" s="8">
        <f t="shared" si="1"/>
        <v>87.555955056179783</v>
      </c>
    </row>
    <row r="40" spans="1:8" x14ac:dyDescent="0.25">
      <c r="A40" s="22" t="s">
        <v>69</v>
      </c>
      <c r="B40" s="21"/>
      <c r="C40" s="21" t="s">
        <v>70</v>
      </c>
      <c r="D40" s="7">
        <v>125000</v>
      </c>
      <c r="E40" s="7">
        <v>22000</v>
      </c>
      <c r="F40" s="7">
        <v>21946</v>
      </c>
      <c r="G40" s="23">
        <f>100/F57*F40</f>
        <v>0.86658856076248414</v>
      </c>
      <c r="H40" s="8">
        <f t="shared" si="1"/>
        <v>99.75454545454545</v>
      </c>
    </row>
    <row r="41" spans="1:8" x14ac:dyDescent="0.25">
      <c r="A41" s="19" t="s">
        <v>19</v>
      </c>
      <c r="B41" s="19"/>
      <c r="C41" s="19" t="s">
        <v>71</v>
      </c>
      <c r="D41" s="4">
        <v>137000</v>
      </c>
      <c r="E41" s="4">
        <v>140000</v>
      </c>
      <c r="F41" s="4">
        <v>139825</v>
      </c>
      <c r="G41" s="5">
        <f>100/F57*F41</f>
        <v>5.5213134743741161</v>
      </c>
      <c r="H41" s="5">
        <f t="shared" si="1"/>
        <v>99.875</v>
      </c>
    </row>
    <row r="42" spans="1:8" x14ac:dyDescent="0.25">
      <c r="A42" s="21"/>
      <c r="B42" s="21" t="s">
        <v>72</v>
      </c>
      <c r="C42" s="21" t="s">
        <v>73</v>
      </c>
      <c r="D42" s="22"/>
      <c r="E42" s="22"/>
      <c r="F42" s="22"/>
      <c r="G42" s="23"/>
      <c r="H42" s="8"/>
    </row>
    <row r="43" spans="1:8" x14ac:dyDescent="0.25">
      <c r="A43" s="21"/>
      <c r="B43" s="21" t="s">
        <v>74</v>
      </c>
      <c r="C43" s="21" t="s">
        <v>75</v>
      </c>
      <c r="D43" s="22"/>
      <c r="E43" s="22"/>
      <c r="F43" s="22"/>
      <c r="G43" s="23"/>
      <c r="H43" s="8"/>
    </row>
    <row r="44" spans="1:8" x14ac:dyDescent="0.25">
      <c r="A44" s="21"/>
      <c r="B44" s="21" t="s">
        <v>76</v>
      </c>
      <c r="C44" s="21" t="s">
        <v>77</v>
      </c>
      <c r="D44" s="22"/>
      <c r="E44" s="22"/>
      <c r="F44" s="22"/>
      <c r="G44" s="23"/>
      <c r="H44" s="8"/>
    </row>
    <row r="45" spans="1:8" x14ac:dyDescent="0.25">
      <c r="A45" s="25"/>
      <c r="B45" s="21" t="s">
        <v>78</v>
      </c>
      <c r="C45" s="21" t="s">
        <v>79</v>
      </c>
      <c r="D45" s="7">
        <v>6000</v>
      </c>
      <c r="E45" s="7">
        <v>0</v>
      </c>
      <c r="F45" s="7">
        <v>0</v>
      </c>
      <c r="G45" s="23">
        <v>0.27</v>
      </c>
      <c r="H45" s="8">
        <v>0</v>
      </c>
    </row>
    <row r="46" spans="1:8" x14ac:dyDescent="0.25">
      <c r="A46" s="24" t="s">
        <v>76</v>
      </c>
      <c r="B46" s="21" t="s">
        <v>80</v>
      </c>
      <c r="C46" s="21" t="s">
        <v>81</v>
      </c>
      <c r="D46" s="7">
        <v>131000</v>
      </c>
      <c r="E46" s="7">
        <v>140000</v>
      </c>
      <c r="F46" s="7">
        <v>139825</v>
      </c>
      <c r="G46" s="23">
        <f>100/F57*F46</f>
        <v>5.5213134743741161</v>
      </c>
      <c r="H46" s="8">
        <v>98.31</v>
      </c>
    </row>
    <row r="47" spans="1:8" x14ac:dyDescent="0.25">
      <c r="A47" s="19" t="s">
        <v>21</v>
      </c>
      <c r="B47" s="19"/>
      <c r="C47" s="19" t="s">
        <v>82</v>
      </c>
      <c r="D47" s="20"/>
      <c r="E47" s="20"/>
      <c r="F47" s="20"/>
      <c r="G47" s="5"/>
      <c r="H47" s="5"/>
    </row>
    <row r="48" spans="1:8" x14ac:dyDescent="0.25">
      <c r="A48" s="21"/>
      <c r="B48" s="21" t="s">
        <v>83</v>
      </c>
      <c r="C48" s="21" t="s">
        <v>84</v>
      </c>
      <c r="D48" s="22"/>
      <c r="E48" s="22"/>
      <c r="F48" s="22"/>
      <c r="G48" s="23"/>
      <c r="H48" s="8"/>
    </row>
    <row r="49" spans="1:8" x14ac:dyDescent="0.25">
      <c r="A49" s="21"/>
      <c r="B49" s="21" t="s">
        <v>85</v>
      </c>
      <c r="C49" s="21" t="s">
        <v>86</v>
      </c>
      <c r="D49" s="22"/>
      <c r="E49" s="22"/>
      <c r="F49" s="22"/>
      <c r="G49" s="23"/>
      <c r="H49" s="8"/>
    </row>
    <row r="50" spans="1:8" x14ac:dyDescent="0.25">
      <c r="A50" s="19" t="s">
        <v>23</v>
      </c>
      <c r="B50" s="19"/>
      <c r="C50" s="19" t="s">
        <v>87</v>
      </c>
      <c r="D50" s="4">
        <v>700000</v>
      </c>
      <c r="E50" s="4">
        <f>SUM(E51+E52+E53)</f>
        <v>722000</v>
      </c>
      <c r="F50" s="4">
        <v>596351</v>
      </c>
      <c r="G50" s="5">
        <f>100/F57*F50</f>
        <v>23.548298314010214</v>
      </c>
      <c r="H50" s="5">
        <f t="shared" si="1"/>
        <v>82.597091412742387</v>
      </c>
    </row>
    <row r="51" spans="1:8" x14ac:dyDescent="0.25">
      <c r="A51" s="21"/>
      <c r="B51" s="21" t="s">
        <v>88</v>
      </c>
      <c r="C51" s="21" t="s">
        <v>89</v>
      </c>
      <c r="D51" s="7">
        <v>555000</v>
      </c>
      <c r="E51" s="7">
        <v>590000</v>
      </c>
      <c r="F51" s="7">
        <v>479506</v>
      </c>
      <c r="G51" s="23">
        <f>100/F57*F51</f>
        <v>18.934403281553617</v>
      </c>
      <c r="H51" s="8">
        <f t="shared" si="1"/>
        <v>81.272203389830509</v>
      </c>
    </row>
    <row r="52" spans="1:8" x14ac:dyDescent="0.25">
      <c r="A52" s="21"/>
      <c r="B52" s="21" t="s">
        <v>90</v>
      </c>
      <c r="C52" s="21" t="s">
        <v>91</v>
      </c>
      <c r="D52" s="7">
        <v>140000</v>
      </c>
      <c r="E52" s="7">
        <v>126000</v>
      </c>
      <c r="F52" s="7">
        <v>116845</v>
      </c>
      <c r="G52" s="23">
        <f>100/F57*F52</f>
        <v>4.6138950324565959</v>
      </c>
      <c r="H52" s="8">
        <f t="shared" si="1"/>
        <v>92.734126984126988</v>
      </c>
    </row>
    <row r="53" spans="1:8" x14ac:dyDescent="0.25">
      <c r="A53" s="22"/>
      <c r="B53" s="21" t="s">
        <v>92</v>
      </c>
      <c r="C53" s="21" t="s">
        <v>93</v>
      </c>
      <c r="D53" s="7">
        <v>5000</v>
      </c>
      <c r="E53" s="7">
        <v>6000</v>
      </c>
      <c r="F53" s="22">
        <v>0</v>
      </c>
      <c r="G53" s="23">
        <f>100/F57*F53</f>
        <v>0</v>
      </c>
      <c r="H53" s="8">
        <f t="shared" si="1"/>
        <v>0</v>
      </c>
    </row>
    <row r="54" spans="1:8" x14ac:dyDescent="0.25">
      <c r="A54" s="22"/>
      <c r="B54" s="21" t="s">
        <v>94</v>
      </c>
      <c r="C54" s="21" t="s">
        <v>95</v>
      </c>
      <c r="D54" s="22"/>
      <c r="E54" s="22"/>
      <c r="F54" s="22"/>
      <c r="G54" s="23"/>
      <c r="H54" s="8"/>
    </row>
    <row r="55" spans="1:8" x14ac:dyDescent="0.25">
      <c r="A55" s="19" t="s">
        <v>96</v>
      </c>
      <c r="B55" s="19"/>
      <c r="C55" s="19" t="s">
        <v>97</v>
      </c>
      <c r="D55" s="4">
        <v>90000</v>
      </c>
      <c r="E55" s="4">
        <v>90000</v>
      </c>
      <c r="F55" s="4"/>
      <c r="G55" s="5"/>
      <c r="H55" s="5">
        <f t="shared" si="1"/>
        <v>0</v>
      </c>
    </row>
    <row r="56" spans="1:8" x14ac:dyDescent="0.25">
      <c r="A56" s="19" t="s">
        <v>98</v>
      </c>
      <c r="B56" s="19"/>
      <c r="C56" s="19" t="s">
        <v>99</v>
      </c>
      <c r="D56" s="20"/>
      <c r="E56" s="20"/>
      <c r="F56" s="20"/>
      <c r="G56" s="5"/>
      <c r="H56" s="5"/>
    </row>
    <row r="57" spans="1:8" ht="15.75" x14ac:dyDescent="0.25">
      <c r="A57" s="41"/>
      <c r="B57" s="41"/>
      <c r="C57" s="26" t="s">
        <v>100</v>
      </c>
      <c r="D57" s="27">
        <v>3194000</v>
      </c>
      <c r="E57" s="27">
        <f>SUM(E22+E28+E41+E50+E55)</f>
        <v>2935000</v>
      </c>
      <c r="F57" s="27">
        <v>2532459</v>
      </c>
      <c r="G57" s="28">
        <f>100/F57*F57</f>
        <v>99.999999999999986</v>
      </c>
      <c r="H57" s="28">
        <f>100/E57*F57</f>
        <v>86.284804088586029</v>
      </c>
    </row>
    <row r="58" spans="1:8" x14ac:dyDescent="0.25">
      <c r="A58" s="42"/>
      <c r="B58" s="42"/>
      <c r="C58" s="29"/>
      <c r="D58" s="30"/>
      <c r="E58" s="30" t="s">
        <v>101</v>
      </c>
      <c r="F58" s="30"/>
      <c r="G58" s="30"/>
      <c r="H58" s="30"/>
    </row>
    <row r="59" spans="1:8" x14ac:dyDescent="0.25">
      <c r="A59" s="22"/>
      <c r="B59" s="22"/>
      <c r="C59" s="24"/>
      <c r="D59" s="22"/>
      <c r="E59" s="22"/>
      <c r="F59" s="22"/>
      <c r="G59" s="22"/>
      <c r="H59" s="22"/>
    </row>
    <row r="60" spans="1:8" x14ac:dyDescent="0.25">
      <c r="A60" s="31" t="s">
        <v>102</v>
      </c>
      <c r="B60" s="31"/>
      <c r="C60" s="32" t="s">
        <v>103</v>
      </c>
      <c r="D60" s="33"/>
      <c r="E60" s="33"/>
      <c r="F60" s="33"/>
      <c r="G60" s="33"/>
      <c r="H60" s="33"/>
    </row>
    <row r="61" spans="1:8" ht="30" x14ac:dyDescent="0.25">
      <c r="A61" s="21"/>
      <c r="B61" s="21"/>
      <c r="C61" s="6" t="s">
        <v>104</v>
      </c>
      <c r="D61" s="22"/>
      <c r="E61" s="22"/>
      <c r="F61" s="22"/>
      <c r="G61" s="22"/>
      <c r="H61" s="22"/>
    </row>
    <row r="62" spans="1:8" x14ac:dyDescent="0.25">
      <c r="A62" s="21"/>
      <c r="B62" s="21"/>
      <c r="C62" s="6" t="s">
        <v>105</v>
      </c>
      <c r="D62" s="22"/>
      <c r="E62" s="22"/>
      <c r="F62" s="22"/>
      <c r="G62" s="22"/>
      <c r="H62" s="22"/>
    </row>
    <row r="63" spans="1:8" x14ac:dyDescent="0.25">
      <c r="A63" s="34"/>
      <c r="B63" s="34"/>
      <c r="C63" s="26" t="s">
        <v>106</v>
      </c>
      <c r="D63" s="35"/>
      <c r="E63" s="35"/>
      <c r="F63" s="35"/>
      <c r="G63" s="35"/>
      <c r="H63" s="35"/>
    </row>
    <row r="64" spans="1:8" x14ac:dyDescent="0.25">
      <c r="A64" s="22"/>
      <c r="B64" s="22"/>
      <c r="C64" s="24"/>
      <c r="D64" s="22"/>
      <c r="E64" s="22"/>
      <c r="F64" s="22"/>
      <c r="G64" s="22"/>
      <c r="H64" s="22"/>
    </row>
    <row r="65" spans="1:8" ht="18.75" x14ac:dyDescent="0.25">
      <c r="A65" s="43" t="s">
        <v>107</v>
      </c>
      <c r="B65" s="43"/>
      <c r="C65" s="36" t="s">
        <v>108</v>
      </c>
      <c r="D65" s="35"/>
      <c r="E65" s="35"/>
      <c r="F65" s="35"/>
      <c r="G65" s="35"/>
      <c r="H65" s="35"/>
    </row>
    <row r="66" spans="1:8" ht="18.75" x14ac:dyDescent="0.25">
      <c r="A66" s="37"/>
    </row>
    <row r="67" spans="1:8" ht="18.75" x14ac:dyDescent="0.25">
      <c r="A67" s="37"/>
      <c r="C67" s="38" t="s">
        <v>109</v>
      </c>
      <c r="E67" s="39">
        <v>980000</v>
      </c>
    </row>
  </sheetData>
  <mergeCells count="17"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  <mergeCell ref="F2:F4"/>
    <mergeCell ref="A57:B57"/>
    <mergeCell ref="A58:B58"/>
    <mergeCell ref="A65:B6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Barbara</cp:lastModifiedBy>
  <cp:lastPrinted>2023-01-30T10:35:55Z</cp:lastPrinted>
  <dcterms:created xsi:type="dcterms:W3CDTF">2022-12-14T09:05:29Z</dcterms:created>
  <dcterms:modified xsi:type="dcterms:W3CDTF">2023-01-30T10:39:05Z</dcterms:modified>
</cp:coreProperties>
</file>