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Z Grada Paga\OneDrive\Radna površina\ZAPISNICI TV, SKUPŠTINE I NO\TV I SKUPŠTINA 2021\TV 09.12.2021\"/>
    </mc:Choice>
  </mc:AlternateContent>
  <xr:revisionPtr revIDLastSave="0" documentId="13_ncr:1_{FD265F24-580A-4FFB-ADC0-2D74C1EEF0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Izvješće!$C$30</definedName>
    <definedName name="_Toc55895370" localSheetId="0">'Program rada'!$A$1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G25" i="2"/>
  <c r="G24" i="2"/>
  <c r="G23" i="2"/>
  <c r="H57" i="2"/>
  <c r="H23" i="2"/>
  <c r="H24" i="2"/>
  <c r="H25" i="2"/>
  <c r="H28" i="2"/>
  <c r="H32" i="2"/>
  <c r="H33" i="2"/>
  <c r="H35" i="2"/>
  <c r="H36" i="2"/>
  <c r="H37" i="2"/>
  <c r="H39" i="2"/>
  <c r="H40" i="2"/>
  <c r="H41" i="2"/>
  <c r="H50" i="2"/>
  <c r="H51" i="2"/>
  <c r="H52" i="2"/>
  <c r="H53" i="2"/>
  <c r="H55" i="2"/>
  <c r="H22" i="2"/>
  <c r="H6" i="2"/>
  <c r="H7" i="2"/>
  <c r="H9" i="2"/>
  <c r="H12" i="2"/>
  <c r="H13" i="2"/>
  <c r="H5" i="2"/>
  <c r="G53" i="2"/>
  <c r="G52" i="2"/>
  <c r="G51" i="2"/>
  <c r="G46" i="2"/>
  <c r="G40" i="2"/>
  <c r="G39" i="2"/>
  <c r="G38" i="2"/>
  <c r="G37" i="2"/>
  <c r="G36" i="2"/>
  <c r="G35" i="2"/>
  <c r="G33" i="2"/>
  <c r="G32" i="2"/>
  <c r="G57" i="2"/>
  <c r="G50" i="2"/>
  <c r="G41" i="2"/>
  <c r="G28" i="2"/>
  <c r="G22" i="2"/>
  <c r="G7" i="2"/>
  <c r="G6" i="2"/>
  <c r="G13" i="2"/>
  <c r="G12" i="2"/>
  <c r="G9" i="2"/>
  <c r="G8" i="2"/>
  <c r="G5" i="2"/>
  <c r="D3" i="1"/>
  <c r="D48" i="1"/>
  <c r="D45" i="1"/>
  <c r="D39" i="1"/>
  <c r="D26" i="1"/>
  <c r="D20" i="1"/>
  <c r="D16" i="1"/>
  <c r="D55" i="1" l="1"/>
  <c r="E50" i="1" s="1"/>
  <c r="D12" i="1"/>
  <c r="E8" i="1" l="1"/>
  <c r="E11" i="1"/>
  <c r="E3" i="1"/>
  <c r="E19" i="1"/>
  <c r="E21" i="1"/>
  <c r="E22" i="1"/>
  <c r="E49" i="1"/>
  <c r="E51" i="1"/>
  <c r="E23" i="1"/>
  <c r="E17" i="1"/>
  <c r="E18" i="1"/>
  <c r="E24" i="1"/>
  <c r="E25" i="1"/>
  <c r="E27" i="1"/>
  <c r="E31" i="1"/>
  <c r="E35" i="1"/>
  <c r="E46" i="1"/>
  <c r="E28" i="1"/>
  <c r="E30" i="1"/>
  <c r="E33" i="1"/>
  <c r="E36" i="1"/>
  <c r="E37" i="1"/>
  <c r="E38" i="1"/>
  <c r="E40" i="1"/>
  <c r="E47" i="1"/>
  <c r="E29" i="1"/>
  <c r="E32" i="1"/>
  <c r="E34" i="1"/>
  <c r="E41" i="1"/>
  <c r="E42" i="1"/>
  <c r="E43" i="1"/>
  <c r="E44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<sst xmlns="http://schemas.openxmlformats.org/spreadsheetml/2006/main" count="246" uniqueCount="117">
  <si>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</si>
  <si>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</si>
  <si>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</si>
  <si>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</si>
  <si>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</si>
  <si>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</si>
  <si>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</si>
  <si>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</si>
  <si>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</si>
  <si>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</si>
  <si>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</si>
  <si>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</si>
  <si>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</si>
  <si>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</si>
  <si>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</si>
  <si>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</si>
  <si>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</si>
  <si>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</si>
  <si>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</si>
  <si>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</si>
  <si>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</si>
  <si>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</si>
  <si>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</si>
  <si>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</si>
  <si>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</si>
  <si>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</si>
  <si>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</si>
  <si>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</si>
  <si>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</si>
  <si>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</si>
  <si>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</si>
  <si>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</si>
  <si>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</si>
  <si>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</si>
  <si>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</si>
  <si>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</si>
  <si>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</si>
  <si>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</si>
  <si>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</si>
  <si>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</si>
  <si>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</si>
  <si>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</si>
  <si>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</si>
  <si>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</si>
  <si>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</si>
  <si>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</si>
  <si>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</si>
  <si>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</si>
  <si>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</si>
  <si>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</si>
  <si>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</si>
  <si>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</si>
  <si>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</si>
  <si>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</si>
  <si>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</si>
  <si>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</si>
  <si>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</si>
  <si>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</si>
  <si>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</si>
  <si>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</si>
  <si>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</si>
  <si>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</si>
  <si>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</si>
  <si>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</si>
  <si>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</si>
  <si>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</si>
  <si>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</si>
  <si>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</si>
  <si>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</si>
  <si>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</si>
  <si>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</si>
  <si>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</si>
  <si>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</si>
  <si>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</si>
  <si>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</si>
  <si>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</si>
  <si>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</si>
  <si>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</si>
  <si>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</si>
  <si>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</si>
  <si>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</si>
  <si>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</si>
  <si>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</si>
  <si>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</si>
  <si>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</si>
  <si>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</si>
  <si>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</si>
  <si>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</si>
  <si>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</si>
  <si>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</si>
  <si>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</si>
  <si>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</si>
  <si>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</si>
  <si>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</si>
  <si>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</si>
  <si>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</si>
  <si>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</si>
  <si>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</si>
  <si>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</si>
  <si>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</si>
  <si>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</si>
  <si>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</si>
  <si>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</si>
  <si>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</si>
  <si>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</si>
  <si>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</si>
  <si>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</si>
  <si>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>PROGRAM RADA ZA 2021.</t>
  </si>
  <si>
    <t>3.4.1.</t>
  </si>
  <si>
    <t xml:space="preserve">Marketinške i poslovne suradnje </t>
  </si>
  <si>
    <t>3.4.2.</t>
  </si>
  <si>
    <t>Marketinške suradnje - mobilne aplikacije</t>
  </si>
  <si>
    <t>3.6.3.</t>
  </si>
  <si>
    <t>Postavljanje info punkta</t>
  </si>
  <si>
    <t>Postavlj.info punkta i postavljanje i održav.turističke signalizacije</t>
  </si>
  <si>
    <t>UKUPNO</t>
  </si>
  <si>
    <t>IZMJENE I DOPUNE PROGRAMA RADA  ZA 2021.GODINU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</si>
</sst>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vertical="center"/>
    </xf>
    <xf numFmtId="2" fontId="6" fillId="6" borderId="1" xfId="0" applyNumberFormat="1" applyFont="1" applyFill="1" applyBorder="1" applyAlignment="1">
      <alignment vertical="center"/>
    </xf>
    <xf numFmtId="0" fontId="0" fillId="6" borderId="0" xfId="0" applyFill="1"/>
    <xf numFmtId="0" fontId="0" fillId="7" borderId="0" xfId="0" applyFill="1"/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opLeftCell="A10" workbookViewId="0">
      <selection activeCell="E10" sqref="E10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3" t="s">
        <v>107</v>
      </c>
    </row>
    <row r="2" spans="1:5" ht="37.5" x14ac:dyDescent="0.25">
      <c r="A2" s="28"/>
      <c r="B2" s="29"/>
      <c r="C2" s="30" t="s">
        <v>0</v>
      </c>
      <c r="D2" s="45" t="s">
        <v>1</v>
      </c>
      <c r="E2" s="45" t="s">
        <v>2</v>
      </c>
    </row>
    <row r="3" spans="1:5" ht="18.75" x14ac:dyDescent="0.25">
      <c r="A3" s="29" t="s">
        <v>3</v>
      </c>
      <c r="B3" s="29"/>
      <c r="C3" s="29" t="s">
        <v>4</v>
      </c>
      <c r="D3" s="46">
        <f>SUM(D4:D5)</f>
        <v>1924000</v>
      </c>
      <c r="E3" s="46">
        <f>100/D12*D3</f>
        <v>72.603773584905667</v>
      </c>
    </row>
    <row r="4" spans="1:5" ht="18.75" x14ac:dyDescent="0.25">
      <c r="A4" s="31"/>
      <c r="B4" s="31" t="s">
        <v>5</v>
      </c>
      <c r="C4" s="31" t="s">
        <v>6</v>
      </c>
      <c r="D4" s="44">
        <v>1700000</v>
      </c>
      <c r="E4" s="47">
        <f>100/D12*D4</f>
        <v>64.150943396226424</v>
      </c>
    </row>
    <row r="5" spans="1:5" ht="18.75" x14ac:dyDescent="0.25">
      <c r="A5" s="32"/>
      <c r="B5" s="31" t="s">
        <v>7</v>
      </c>
      <c r="C5" s="31" t="s">
        <v>8</v>
      </c>
      <c r="D5" s="47">
        <v>224000</v>
      </c>
      <c r="E5" s="47">
        <f>100/D12*D5</f>
        <v>8.4528301886792452</v>
      </c>
    </row>
    <row r="6" spans="1:5" ht="37.5" x14ac:dyDescent="0.25">
      <c r="A6" s="29" t="s">
        <v>9</v>
      </c>
      <c r="B6" s="29"/>
      <c r="C6" s="29" t="s">
        <v>10</v>
      </c>
      <c r="D6" s="46">
        <v>80000</v>
      </c>
      <c r="E6" s="46">
        <f>100/D12*D6</f>
        <v>3.0188679245283021</v>
      </c>
    </row>
    <row r="7" spans="1:5" ht="18.75" x14ac:dyDescent="0.25">
      <c r="A7" s="33" t="s">
        <v>11</v>
      </c>
      <c r="B7" s="33"/>
      <c r="C7" s="33" t="s">
        <v>12</v>
      </c>
      <c r="D7" s="46">
        <v>40000</v>
      </c>
      <c r="E7" s="46">
        <f>100/D12*D7</f>
        <v>1.5094339622641511</v>
      </c>
    </row>
    <row r="8" spans="1:5" ht="18.75" x14ac:dyDescent="0.25">
      <c r="A8" s="33" t="s">
        <v>13</v>
      </c>
      <c r="B8" s="33"/>
      <c r="C8" s="33" t="s">
        <v>14</v>
      </c>
      <c r="D8" s="46"/>
      <c r="E8" s="46">
        <f>100/D12*D8</f>
        <v>0</v>
      </c>
    </row>
    <row r="9" spans="1:5" ht="18.75" x14ac:dyDescent="0.25">
      <c r="A9" s="33" t="s">
        <v>15</v>
      </c>
      <c r="B9" s="34"/>
      <c r="C9" s="33" t="s">
        <v>16</v>
      </c>
      <c r="D9" s="48">
        <v>0</v>
      </c>
      <c r="E9" s="46">
        <f>100/D12*D9</f>
        <v>0</v>
      </c>
    </row>
    <row r="10" spans="1:5" ht="18.75" x14ac:dyDescent="0.25">
      <c r="A10" s="33" t="s">
        <v>17</v>
      </c>
      <c r="B10" s="34"/>
      <c r="C10" s="33" t="s">
        <v>18</v>
      </c>
      <c r="D10" s="48">
        <v>606000</v>
      </c>
      <c r="E10" s="46">
        <f>100/D12*D10</f>
        <v>22.867924528301888</v>
      </c>
    </row>
    <row r="11" spans="1:5" ht="18.75" x14ac:dyDescent="0.25">
      <c r="A11" s="33" t="s">
        <v>19</v>
      </c>
      <c r="B11" s="33"/>
      <c r="C11" s="33" t="s">
        <v>20</v>
      </c>
      <c r="D11" s="46"/>
      <c r="E11" s="46">
        <f>100/D12*D11</f>
        <v>0</v>
      </c>
    </row>
    <row r="12" spans="1:5" ht="18.75" x14ac:dyDescent="0.25">
      <c r="A12" s="75"/>
      <c r="B12" s="75"/>
      <c r="C12" s="21" t="s">
        <v>21</v>
      </c>
      <c r="D12" s="78">
        <f>D3+D6+D7+D8+D9+D10+D11</f>
        <v>2650000</v>
      </c>
      <c r="E12" s="78"/>
    </row>
    <row r="13" spans="1:5" ht="18.75" x14ac:dyDescent="0.25">
      <c r="A13" s="35"/>
      <c r="B13" s="35"/>
      <c r="C13" s="35"/>
      <c r="D13" s="49"/>
      <c r="E13" s="49"/>
    </row>
    <row r="14" spans="1:5" ht="18.75" x14ac:dyDescent="0.3">
      <c r="A14" s="2"/>
      <c r="B14" s="36"/>
      <c r="C14" s="36"/>
      <c r="D14" s="50"/>
      <c r="E14" s="50"/>
    </row>
    <row r="15" spans="1:5" ht="37.5" x14ac:dyDescent="0.25">
      <c r="A15" s="29"/>
      <c r="B15" s="29"/>
      <c r="C15" s="30" t="s">
        <v>22</v>
      </c>
      <c r="D15" s="45" t="s">
        <v>1</v>
      </c>
      <c r="E15" s="45" t="s">
        <v>2</v>
      </c>
    </row>
    <row r="16" spans="1:5" ht="18.75" x14ac:dyDescent="0.25">
      <c r="A16" s="29" t="s">
        <v>3</v>
      </c>
      <c r="B16" s="29"/>
      <c r="C16" s="29" t="s">
        <v>23</v>
      </c>
      <c r="D16" s="46">
        <f>SUM(D17:D19)</f>
        <v>0</v>
      </c>
      <c r="E16" s="46">
        <f>100/D55*D16</f>
        <v>0</v>
      </c>
    </row>
    <row r="17" spans="1:5" ht="37.5" x14ac:dyDescent="0.25">
      <c r="A17" s="37"/>
      <c r="B17" s="37" t="s">
        <v>5</v>
      </c>
      <c r="C17" s="37" t="s">
        <v>24</v>
      </c>
      <c r="D17" s="51"/>
      <c r="E17" s="51">
        <f>100/D55*D17</f>
        <v>0</v>
      </c>
    </row>
    <row r="18" spans="1:5" ht="18.75" x14ac:dyDescent="0.25">
      <c r="A18" s="38"/>
      <c r="B18" s="37" t="s">
        <v>7</v>
      </c>
      <c r="C18" s="37" t="s">
        <v>25</v>
      </c>
      <c r="D18" s="51"/>
      <c r="E18" s="51">
        <f>100/D55*D18</f>
        <v>0</v>
      </c>
    </row>
    <row r="19" spans="1:5" ht="18.75" x14ac:dyDescent="0.25">
      <c r="A19" s="37"/>
      <c r="B19" s="37" t="s">
        <v>26</v>
      </c>
      <c r="C19" s="37" t="s">
        <v>27</v>
      </c>
      <c r="D19" s="51"/>
      <c r="E19" s="51">
        <f>100/D55*D19</f>
        <v>0</v>
      </c>
    </row>
    <row r="20" spans="1:5" ht="18.75" x14ac:dyDescent="0.25">
      <c r="A20" s="29" t="s">
        <v>28</v>
      </c>
      <c r="B20" s="29"/>
      <c r="C20" s="29" t="s">
        <v>29</v>
      </c>
      <c r="D20" s="46">
        <f>SUM(D21:D25)</f>
        <v>1093000</v>
      </c>
      <c r="E20" s="46">
        <f>100/D55*D20</f>
        <v>41.24528301886793</v>
      </c>
    </row>
    <row r="21" spans="1:5" ht="37.5" x14ac:dyDescent="0.25">
      <c r="A21" s="38"/>
      <c r="B21" s="37" t="s">
        <v>30</v>
      </c>
      <c r="C21" s="37" t="s">
        <v>31</v>
      </c>
      <c r="D21" s="51">
        <v>170000</v>
      </c>
      <c r="E21" s="51">
        <f>100/D55*D21</f>
        <v>6.4150943396226419</v>
      </c>
    </row>
    <row r="22" spans="1:5" ht="18.75" x14ac:dyDescent="0.25">
      <c r="A22" s="37"/>
      <c r="B22" s="37" t="s">
        <v>32</v>
      </c>
      <c r="C22" s="37" t="s">
        <v>33</v>
      </c>
      <c r="D22" s="51">
        <v>12000</v>
      </c>
      <c r="E22" s="51">
        <f>100/D55*D22</f>
        <v>0.45283018867924529</v>
      </c>
    </row>
    <row r="23" spans="1:5" ht="18.75" x14ac:dyDescent="0.25">
      <c r="A23" s="37"/>
      <c r="B23" s="37" t="s">
        <v>34</v>
      </c>
      <c r="C23" s="37" t="s">
        <v>35</v>
      </c>
      <c r="D23" s="51">
        <v>911000</v>
      </c>
      <c r="E23" s="51">
        <f>100/D55*D23</f>
        <v>34.377358490566039</v>
      </c>
    </row>
    <row r="24" spans="1:5" ht="18.75" x14ac:dyDescent="0.25">
      <c r="A24" s="37"/>
      <c r="B24" s="37" t="s">
        <v>36</v>
      </c>
      <c r="C24" s="37" t="s">
        <v>37</v>
      </c>
      <c r="D24" s="51">
        <v>0</v>
      </c>
      <c r="E24" s="51">
        <f>100/D55*D24</f>
        <v>0</v>
      </c>
    </row>
    <row r="25" spans="1:5" ht="18.75" x14ac:dyDescent="0.25">
      <c r="A25" s="37"/>
      <c r="B25" s="37" t="s">
        <v>38</v>
      </c>
      <c r="C25" s="37" t="s">
        <v>39</v>
      </c>
      <c r="D25" s="51">
        <v>0</v>
      </c>
      <c r="E25" s="51">
        <f>100/D55*D25</f>
        <v>0</v>
      </c>
    </row>
    <row r="26" spans="1:5" ht="18.75" x14ac:dyDescent="0.25">
      <c r="A26" s="29" t="s">
        <v>11</v>
      </c>
      <c r="B26" s="29"/>
      <c r="C26" s="29" t="s">
        <v>40</v>
      </c>
      <c r="D26" s="46">
        <f>SUM(D27:D38)</f>
        <v>685000</v>
      </c>
      <c r="E26" s="46">
        <f>100/D55*D26</f>
        <v>25.849056603773587</v>
      </c>
    </row>
    <row r="27" spans="1:5" ht="18.75" x14ac:dyDescent="0.25">
      <c r="A27" s="39"/>
      <c r="B27" s="37" t="s">
        <v>41</v>
      </c>
      <c r="C27" s="37" t="s">
        <v>106</v>
      </c>
      <c r="D27" s="51"/>
      <c r="E27" s="51">
        <f>100/D55*D27</f>
        <v>0</v>
      </c>
    </row>
    <row r="28" spans="1:5" ht="37.5" x14ac:dyDescent="0.25">
      <c r="A28" s="37"/>
      <c r="B28" s="37" t="s">
        <v>42</v>
      </c>
      <c r="C28" s="37" t="s">
        <v>43</v>
      </c>
      <c r="D28" s="51"/>
      <c r="E28" s="51">
        <f>100/D55*D28</f>
        <v>0</v>
      </c>
    </row>
    <row r="29" spans="1:5" ht="18.75" x14ac:dyDescent="0.25">
      <c r="A29" s="38"/>
      <c r="B29" s="37" t="s">
        <v>44</v>
      </c>
      <c r="C29" s="37" t="s">
        <v>45</v>
      </c>
      <c r="D29" s="51"/>
      <c r="E29" s="51">
        <f>100/D55*D29</f>
        <v>0</v>
      </c>
    </row>
    <row r="30" spans="1:5" ht="18.75" x14ac:dyDescent="0.25">
      <c r="A30" s="58" t="s">
        <v>108</v>
      </c>
      <c r="B30" s="37" t="s">
        <v>46</v>
      </c>
      <c r="C30" s="37" t="s">
        <v>109</v>
      </c>
      <c r="D30" s="51">
        <v>100000</v>
      </c>
      <c r="E30" s="51">
        <f>100/D55*D30</f>
        <v>3.7735849056603774</v>
      </c>
    </row>
    <row r="31" spans="1:5" ht="18.75" x14ac:dyDescent="0.25">
      <c r="A31" s="58" t="s">
        <v>110</v>
      </c>
      <c r="B31" s="37"/>
      <c r="C31" s="37" t="s">
        <v>111</v>
      </c>
      <c r="D31" s="51">
        <v>16000</v>
      </c>
      <c r="E31" s="51">
        <f>100/D55*D31</f>
        <v>0.60377358490566047</v>
      </c>
    </row>
    <row r="32" spans="1:5" ht="18.75" x14ac:dyDescent="0.25">
      <c r="A32" s="39" t="s">
        <v>41</v>
      </c>
      <c r="B32" s="37" t="s">
        <v>48</v>
      </c>
      <c r="C32" s="37" t="s">
        <v>49</v>
      </c>
      <c r="D32" s="51">
        <v>0</v>
      </c>
      <c r="E32" s="51">
        <f>100/D55*D32</f>
        <v>0</v>
      </c>
    </row>
    <row r="33" spans="1:5" ht="18.75" x14ac:dyDescent="0.25">
      <c r="A33" s="38" t="s">
        <v>42</v>
      </c>
      <c r="B33" s="37" t="s">
        <v>50</v>
      </c>
      <c r="C33" s="37" t="s">
        <v>51</v>
      </c>
      <c r="D33" s="51">
        <v>13000</v>
      </c>
      <c r="E33" s="51">
        <f>100/D55*D33</f>
        <v>0.49056603773584906</v>
      </c>
    </row>
    <row r="34" spans="1:5" ht="18.75" x14ac:dyDescent="0.25">
      <c r="A34" s="38" t="s">
        <v>44</v>
      </c>
      <c r="B34" s="37" t="s">
        <v>52</v>
      </c>
      <c r="C34" s="37" t="s">
        <v>53</v>
      </c>
      <c r="D34" s="51">
        <v>97000</v>
      </c>
      <c r="E34" s="51">
        <f>100/D55*D34</f>
        <v>3.6603773584905661</v>
      </c>
    </row>
    <row r="35" spans="1:5" ht="18.75" x14ac:dyDescent="0.25">
      <c r="A35" s="38" t="s">
        <v>46</v>
      </c>
      <c r="B35" s="37" t="s">
        <v>54</v>
      </c>
      <c r="C35" s="37" t="s">
        <v>55</v>
      </c>
      <c r="D35" s="51">
        <v>48000</v>
      </c>
      <c r="E35" s="51">
        <f>100/D55*D35</f>
        <v>1.8113207547169812</v>
      </c>
    </row>
    <row r="36" spans="1:5" ht="18.75" x14ac:dyDescent="0.25">
      <c r="A36" s="38" t="s">
        <v>48</v>
      </c>
      <c r="B36" s="37" t="s">
        <v>56</v>
      </c>
      <c r="C36" s="37" t="s">
        <v>57</v>
      </c>
      <c r="D36" s="51">
        <v>1000</v>
      </c>
      <c r="E36" s="51">
        <f>100/D55*D36</f>
        <v>3.7735849056603779E-2</v>
      </c>
    </row>
    <row r="37" spans="1:5" ht="18.75" x14ac:dyDescent="0.25">
      <c r="A37" s="38" t="s">
        <v>50</v>
      </c>
      <c r="B37" s="37" t="s">
        <v>58</v>
      </c>
      <c r="C37" s="37" t="s">
        <v>59</v>
      </c>
      <c r="D37" s="51">
        <v>385000</v>
      </c>
      <c r="E37" s="51">
        <f>100/D55*D37</f>
        <v>14.528301886792454</v>
      </c>
    </row>
    <row r="38" spans="1:5" ht="18.75" x14ac:dyDescent="0.25">
      <c r="A38" s="59" t="s">
        <v>112</v>
      </c>
      <c r="B38" s="37"/>
      <c r="C38" s="37" t="s">
        <v>113</v>
      </c>
      <c r="D38" s="51">
        <v>25000</v>
      </c>
      <c r="E38" s="51">
        <f>100/D55*D38</f>
        <v>0.94339622641509435</v>
      </c>
    </row>
    <row r="39" spans="1:5" ht="18.75" x14ac:dyDescent="0.25">
      <c r="A39" s="29" t="s">
        <v>13</v>
      </c>
      <c r="B39" s="29"/>
      <c r="C39" s="29" t="s">
        <v>60</v>
      </c>
      <c r="D39" s="46">
        <f>SUM(D40:D44)</f>
        <v>184000</v>
      </c>
      <c r="E39" s="46">
        <f>100/D55*D39</f>
        <v>6.9433962264150946</v>
      </c>
    </row>
    <row r="40" spans="1:5" ht="18.75" x14ac:dyDescent="0.25">
      <c r="A40" s="37"/>
      <c r="B40" s="37" t="s">
        <v>61</v>
      </c>
      <c r="C40" s="37" t="s">
        <v>62</v>
      </c>
      <c r="D40" s="51">
        <v>0</v>
      </c>
      <c r="E40" s="51">
        <f>100/D55*D40</f>
        <v>0</v>
      </c>
    </row>
    <row r="41" spans="1:5" ht="18.75" x14ac:dyDescent="0.25">
      <c r="A41" s="37"/>
      <c r="B41" s="37" t="s">
        <v>63</v>
      </c>
      <c r="C41" s="37" t="s">
        <v>64</v>
      </c>
      <c r="D41" s="51">
        <v>0</v>
      </c>
      <c r="E41" s="51">
        <f>100/D55*D41</f>
        <v>0</v>
      </c>
    </row>
    <row r="42" spans="1:5" ht="18.75" x14ac:dyDescent="0.25">
      <c r="A42" s="37"/>
      <c r="B42" s="37" t="s">
        <v>65</v>
      </c>
      <c r="C42" s="37" t="s">
        <v>66</v>
      </c>
      <c r="D42" s="51">
        <v>0</v>
      </c>
      <c r="E42" s="51">
        <f>100/D55*D42</f>
        <v>0</v>
      </c>
    </row>
    <row r="43" spans="1:5" ht="18.75" x14ac:dyDescent="0.25">
      <c r="A43" s="38">
        <v>4.2</v>
      </c>
      <c r="B43" s="37" t="s">
        <v>67</v>
      </c>
      <c r="C43" s="37" t="s">
        <v>68</v>
      </c>
      <c r="D43" s="51">
        <v>0</v>
      </c>
      <c r="E43" s="51">
        <f>100/D55*D43</f>
        <v>0</v>
      </c>
    </row>
    <row r="44" spans="1:5" ht="18.75" x14ac:dyDescent="0.25">
      <c r="A44" s="39">
        <v>4.3</v>
      </c>
      <c r="B44" s="37" t="s">
        <v>69</v>
      </c>
      <c r="C44" s="37" t="s">
        <v>70</v>
      </c>
      <c r="D44" s="51">
        <v>184000</v>
      </c>
      <c r="E44" s="51">
        <f>100/D55*D44</f>
        <v>6.9433962264150946</v>
      </c>
    </row>
    <row r="45" spans="1:5" ht="18.75" x14ac:dyDescent="0.25">
      <c r="A45" s="29" t="s">
        <v>15</v>
      </c>
      <c r="B45" s="29"/>
      <c r="C45" s="29" t="s">
        <v>71</v>
      </c>
      <c r="D45" s="46">
        <f>SUM(D46:D47)</f>
        <v>0</v>
      </c>
      <c r="E45" s="46">
        <f>100/D55*45</f>
        <v>1.69811320754717E-3</v>
      </c>
    </row>
    <row r="46" spans="1:5" ht="18.75" x14ac:dyDescent="0.25">
      <c r="A46" s="37"/>
      <c r="B46" s="37" t="s">
        <v>72</v>
      </c>
      <c r="C46" s="37" t="s">
        <v>73</v>
      </c>
      <c r="D46" s="51"/>
      <c r="E46" s="51">
        <f>100/D55*D46</f>
        <v>0</v>
      </c>
    </row>
    <row r="47" spans="1:5" ht="18.75" x14ac:dyDescent="0.25">
      <c r="A47" s="37"/>
      <c r="B47" s="37" t="s">
        <v>74</v>
      </c>
      <c r="C47" s="37" t="s">
        <v>75</v>
      </c>
      <c r="D47" s="51"/>
      <c r="E47" s="51">
        <f>100/D55*D47</f>
        <v>0</v>
      </c>
    </row>
    <row r="48" spans="1:5" ht="18.75" x14ac:dyDescent="0.25">
      <c r="A48" s="29" t="s">
        <v>17</v>
      </c>
      <c r="B48" s="29"/>
      <c r="C48" s="29" t="s">
        <v>76</v>
      </c>
      <c r="D48" s="46">
        <f>SUM(D49:D52)</f>
        <v>655000</v>
      </c>
      <c r="E48" s="46">
        <f>100/D55*D48</f>
        <v>24.716981132075475</v>
      </c>
    </row>
    <row r="49" spans="1:5" ht="18.75" x14ac:dyDescent="0.25">
      <c r="A49" s="37"/>
      <c r="B49" s="37" t="s">
        <v>77</v>
      </c>
      <c r="C49" s="37" t="s">
        <v>78</v>
      </c>
      <c r="D49" s="51">
        <v>550000</v>
      </c>
      <c r="E49" s="51">
        <f>100/D55*D49</f>
        <v>20.754716981132077</v>
      </c>
    </row>
    <row r="50" spans="1:5" ht="18.75" x14ac:dyDescent="0.25">
      <c r="A50" s="37"/>
      <c r="B50" s="37" t="s">
        <v>79</v>
      </c>
      <c r="C50" s="37" t="s">
        <v>80</v>
      </c>
      <c r="D50" s="51">
        <v>100000</v>
      </c>
      <c r="E50" s="51">
        <f>100/D55*D50</f>
        <v>3.7735849056603774</v>
      </c>
    </row>
    <row r="51" spans="1:5" ht="18.75" x14ac:dyDescent="0.25">
      <c r="A51" s="38"/>
      <c r="B51" s="37" t="s">
        <v>81</v>
      </c>
      <c r="C51" s="37" t="s">
        <v>82</v>
      </c>
      <c r="D51" s="51">
        <v>5000</v>
      </c>
      <c r="E51" s="51">
        <f>100/D55*D51</f>
        <v>0.18867924528301888</v>
      </c>
    </row>
    <row r="52" spans="1:5" ht="18.75" x14ac:dyDescent="0.25">
      <c r="A52" s="38"/>
      <c r="B52" s="37" t="s">
        <v>83</v>
      </c>
      <c r="C52" s="37" t="s">
        <v>84</v>
      </c>
      <c r="D52" s="51"/>
      <c r="E52" s="51">
        <f>100/D55*D52</f>
        <v>0</v>
      </c>
    </row>
    <row r="53" spans="1:5" ht="18.75" x14ac:dyDescent="0.25">
      <c r="A53" s="29" t="s">
        <v>19</v>
      </c>
      <c r="B53" s="29"/>
      <c r="C53" s="29" t="s">
        <v>85</v>
      </c>
      <c r="D53" s="46">
        <v>33000</v>
      </c>
      <c r="E53" s="46">
        <f>100/D55*D53</f>
        <v>1.2452830188679247</v>
      </c>
    </row>
    <row r="54" spans="1:5" ht="18.75" x14ac:dyDescent="0.25">
      <c r="A54" s="29" t="s">
        <v>86</v>
      </c>
      <c r="B54" s="29"/>
      <c r="C54" s="29" t="s">
        <v>87</v>
      </c>
      <c r="D54" s="46"/>
      <c r="E54" s="46"/>
    </row>
    <row r="55" spans="1:5" ht="18.75" x14ac:dyDescent="0.25">
      <c r="A55" s="75"/>
      <c r="B55" s="75"/>
      <c r="C55" s="21" t="s">
        <v>88</v>
      </c>
      <c r="D55" s="52">
        <f>D16+D20+D26+D39+D45+D48+D53+D54</f>
        <v>2650000</v>
      </c>
      <c r="E55" s="52"/>
    </row>
    <row r="56" spans="1:5" ht="18.75" x14ac:dyDescent="0.25">
      <c r="A56" s="76"/>
      <c r="B56" s="76"/>
      <c r="C56" s="41"/>
      <c r="D56" s="53"/>
      <c r="E56" s="53"/>
    </row>
    <row r="57" spans="1:5" ht="18.75" x14ac:dyDescent="0.25">
      <c r="A57" s="38"/>
      <c r="B57" s="38"/>
      <c r="C57" s="39"/>
      <c r="D57" s="51"/>
      <c r="E57" s="51"/>
    </row>
    <row r="58" spans="1:5" ht="18.75" x14ac:dyDescent="0.25">
      <c r="A58" s="42" t="s">
        <v>89</v>
      </c>
      <c r="B58" s="42"/>
      <c r="C58" s="42" t="s">
        <v>90</v>
      </c>
      <c r="D58" s="54"/>
      <c r="E58" s="54"/>
    </row>
    <row r="59" spans="1:5" ht="37.5" x14ac:dyDescent="0.25">
      <c r="A59" s="37"/>
      <c r="B59" s="37"/>
      <c r="C59" s="37" t="s">
        <v>91</v>
      </c>
      <c r="D59" s="51"/>
      <c r="E59" s="51"/>
    </row>
    <row r="60" spans="1:5" ht="18.75" x14ac:dyDescent="0.25">
      <c r="A60" s="37"/>
      <c r="B60" s="37"/>
      <c r="C60" s="37" t="s">
        <v>92</v>
      </c>
      <c r="D60" s="51"/>
      <c r="E60" s="51"/>
    </row>
    <row r="61" spans="1:5" ht="18.75" x14ac:dyDescent="0.25">
      <c r="A61" s="40"/>
      <c r="B61" s="40"/>
      <c r="C61" s="21" t="s">
        <v>93</v>
      </c>
      <c r="D61" s="55"/>
      <c r="E61" s="55"/>
    </row>
    <row r="62" spans="1:5" ht="18.75" x14ac:dyDescent="0.25">
      <c r="A62" s="38"/>
      <c r="B62" s="38"/>
      <c r="C62" s="39"/>
      <c r="D62" s="51"/>
      <c r="E62" s="51"/>
    </row>
    <row r="63" spans="1:5" ht="18.75" x14ac:dyDescent="0.25">
      <c r="A63" s="77" t="s">
        <v>94</v>
      </c>
      <c r="B63" s="77"/>
      <c r="C63" s="21" t="s">
        <v>95</v>
      </c>
      <c r="D63" s="56"/>
      <c r="E63" s="56"/>
    </row>
    <row r="64" spans="1:5" ht="18.75" x14ac:dyDescent="0.25">
      <c r="A64" s="3"/>
      <c r="D64" s="57"/>
      <c r="E64" s="57"/>
    </row>
    <row r="65" spans="4:5" x14ac:dyDescent="0.25">
      <c r="D65" s="57"/>
      <c r="E65" s="57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A67"/>
  <sheetViews>
    <sheetView tabSelected="1" zoomScale="120" zoomScaleNormal="120" workbookViewId="0">
      <selection activeCell="C1" sqref="C1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42578125" bestFit="1" customWidth="1"/>
    <col min="5" max="5" width="12.85546875" bestFit="1" customWidth="1"/>
    <col min="6" max="6" width="14.140625" bestFit="1" customWidth="1"/>
    <col min="10" max="10" width="12.42578125" bestFit="1" customWidth="1"/>
  </cols>
  <sheetData>
    <row r="1" spans="1:755" ht="18.75" x14ac:dyDescent="0.25">
      <c r="A1" s="22"/>
      <c r="C1" t="s">
        <v>116</v>
      </c>
    </row>
    <row r="2" spans="1:755" x14ac:dyDescent="0.25">
      <c r="A2" s="83"/>
      <c r="B2" s="82"/>
      <c r="C2" s="79" t="s">
        <v>0</v>
      </c>
      <c r="D2" s="79" t="s">
        <v>96</v>
      </c>
      <c r="E2" s="79" t="s">
        <v>97</v>
      </c>
      <c r="F2" s="79" t="s">
        <v>98</v>
      </c>
      <c r="G2" s="79" t="s">
        <v>99</v>
      </c>
      <c r="H2" s="4" t="s">
        <v>100</v>
      </c>
    </row>
    <row r="3" spans="1:755" x14ac:dyDescent="0.25">
      <c r="A3" s="83"/>
      <c r="B3" s="82"/>
      <c r="C3" s="79"/>
      <c r="D3" s="79"/>
      <c r="E3" s="79"/>
      <c r="F3" s="79"/>
      <c r="G3" s="79"/>
      <c r="H3" s="4" t="s">
        <v>101</v>
      </c>
    </row>
    <row r="4" spans="1:755" x14ac:dyDescent="0.25">
      <c r="A4" s="83"/>
      <c r="B4" s="82"/>
      <c r="C4" s="79"/>
      <c r="D4" s="79"/>
      <c r="E4" s="79"/>
      <c r="F4" s="79"/>
      <c r="G4" s="79"/>
      <c r="H4" s="4" t="s">
        <v>102</v>
      </c>
    </row>
    <row r="5" spans="1:755" x14ac:dyDescent="0.25">
      <c r="A5" s="8" t="s">
        <v>3</v>
      </c>
      <c r="B5" s="8"/>
      <c r="C5" s="8" t="s">
        <v>4</v>
      </c>
      <c r="D5" s="61">
        <v>1924000</v>
      </c>
      <c r="E5" s="61">
        <v>1810000</v>
      </c>
      <c r="F5" s="61">
        <v>1704549</v>
      </c>
      <c r="G5" s="61">
        <f>100/F13*F5</f>
        <v>68.127512492016379</v>
      </c>
      <c r="H5" s="65">
        <f>100/E5*F5</f>
        <v>94.173977900552487</v>
      </c>
      <c r="J5" s="57"/>
    </row>
    <row r="6" spans="1:755" x14ac:dyDescent="0.25">
      <c r="A6" s="18"/>
      <c r="B6" s="18" t="s">
        <v>5</v>
      </c>
      <c r="C6" s="18" t="s">
        <v>6</v>
      </c>
      <c r="D6" s="60">
        <v>1700000</v>
      </c>
      <c r="E6" s="60">
        <v>1650000</v>
      </c>
      <c r="F6" s="60">
        <v>1550155</v>
      </c>
      <c r="G6" s="60">
        <f>100/F13*F6</f>
        <v>61.956684217972992</v>
      </c>
      <c r="H6" s="68">
        <f t="shared" ref="H6:H13" si="0">100/E6*F6</f>
        <v>93.948787878787883</v>
      </c>
    </row>
    <row r="7" spans="1:755" x14ac:dyDescent="0.25">
      <c r="A7" s="23"/>
      <c r="B7" s="18" t="s">
        <v>7</v>
      </c>
      <c r="C7" s="18" t="s">
        <v>8</v>
      </c>
      <c r="D7" s="60">
        <v>224000</v>
      </c>
      <c r="E7" s="60">
        <v>160000</v>
      </c>
      <c r="F7" s="60">
        <v>154394</v>
      </c>
      <c r="G7" s="60">
        <f>100/F13*F7</f>
        <v>6.1708282740433846</v>
      </c>
      <c r="H7" s="68">
        <f t="shared" si="0"/>
        <v>96.496250000000003</v>
      </c>
    </row>
    <row r="8" spans="1:755" ht="30" x14ac:dyDescent="0.25">
      <c r="A8" s="8" t="s">
        <v>9</v>
      </c>
      <c r="B8" s="8"/>
      <c r="C8" s="8" t="s">
        <v>10</v>
      </c>
      <c r="D8" s="61">
        <v>80000</v>
      </c>
      <c r="E8" s="61">
        <v>80000</v>
      </c>
      <c r="F8" s="64">
        <v>0</v>
      </c>
      <c r="G8" s="61">
        <f>100/F13*F8</f>
        <v>0</v>
      </c>
      <c r="H8" s="65">
        <f t="shared" si="0"/>
        <v>0</v>
      </c>
    </row>
    <row r="9" spans="1:755" x14ac:dyDescent="0.25">
      <c r="A9" s="9" t="s">
        <v>11</v>
      </c>
      <c r="B9" s="9"/>
      <c r="C9" s="9" t="s">
        <v>12</v>
      </c>
      <c r="D9" s="62">
        <v>40000</v>
      </c>
      <c r="E9" s="62">
        <v>87000</v>
      </c>
      <c r="F9" s="62">
        <v>86750</v>
      </c>
      <c r="G9" s="61">
        <f>100/F13*F9</f>
        <v>3.4672289905907197</v>
      </c>
      <c r="H9" s="65">
        <f t="shared" si="0"/>
        <v>99.712643678160916</v>
      </c>
    </row>
    <row r="10" spans="1:755" x14ac:dyDescent="0.25">
      <c r="A10" s="9" t="s">
        <v>13</v>
      </c>
      <c r="B10" s="9"/>
      <c r="C10" s="9" t="s">
        <v>14</v>
      </c>
      <c r="D10" s="6"/>
      <c r="E10" s="6"/>
      <c r="F10" s="6"/>
      <c r="G10" s="61"/>
      <c r="H10" s="65"/>
    </row>
    <row r="11" spans="1:755" x14ac:dyDescent="0.25">
      <c r="A11" s="9" t="s">
        <v>15</v>
      </c>
      <c r="B11" s="9"/>
      <c r="C11" s="9" t="s">
        <v>16</v>
      </c>
      <c r="D11" s="6"/>
      <c r="E11" s="6"/>
      <c r="F11" s="6"/>
      <c r="G11" s="61"/>
      <c r="H11" s="65"/>
    </row>
    <row r="12" spans="1:755" x14ac:dyDescent="0.25">
      <c r="A12" s="9" t="s">
        <v>17</v>
      </c>
      <c r="B12" s="9"/>
      <c r="C12" s="9" t="s">
        <v>18</v>
      </c>
      <c r="D12" s="62">
        <v>606000</v>
      </c>
      <c r="E12" s="62">
        <v>711000</v>
      </c>
      <c r="F12" s="62">
        <v>710699</v>
      </c>
      <c r="G12" s="61">
        <f>100/F13*F12</f>
        <v>28.405258517392898</v>
      </c>
      <c r="H12" s="65">
        <f t="shared" si="0"/>
        <v>99.957665260196904</v>
      </c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</row>
    <row r="13" spans="1:755" s="73" customFormat="1" x14ac:dyDescent="0.25">
      <c r="A13" s="69"/>
      <c r="B13" s="69"/>
      <c r="C13" s="69" t="s">
        <v>115</v>
      </c>
      <c r="D13" s="70">
        <v>2650000</v>
      </c>
      <c r="E13" s="70">
        <v>2688000</v>
      </c>
      <c r="F13" s="70">
        <v>2501998</v>
      </c>
      <c r="G13" s="71">
        <f>100/F13*F13</f>
        <v>100</v>
      </c>
      <c r="H13" s="72">
        <f t="shared" si="0"/>
        <v>93.080282738095249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74"/>
      <c r="LZ13" s="74"/>
      <c r="MA13" s="74"/>
      <c r="MB13" s="74"/>
      <c r="MC13" s="74"/>
      <c r="MD13" s="74"/>
      <c r="ME13" s="74"/>
      <c r="MF13" s="74"/>
      <c r="MG13" s="74"/>
      <c r="MH13" s="74"/>
      <c r="MI13" s="74"/>
      <c r="MJ13" s="74"/>
      <c r="MK13" s="74"/>
      <c r="ML13" s="74"/>
      <c r="MM13" s="74"/>
      <c r="MN13" s="74"/>
      <c r="MO13" s="74"/>
      <c r="MP13" s="74"/>
      <c r="MQ13" s="74"/>
      <c r="MR13" s="74"/>
      <c r="MS13" s="74"/>
      <c r="MT13" s="74"/>
      <c r="MU13" s="74"/>
      <c r="MV13" s="74"/>
      <c r="MW13" s="74"/>
      <c r="MX13" s="74"/>
      <c r="MY13" s="74"/>
      <c r="MZ13" s="74"/>
      <c r="NA13" s="74"/>
      <c r="NB13" s="74"/>
      <c r="NC13" s="74"/>
      <c r="ND13" s="74"/>
      <c r="NE13" s="74"/>
      <c r="NF13" s="74"/>
      <c r="NG13" s="74"/>
      <c r="NH13" s="74"/>
      <c r="NI13" s="74"/>
      <c r="NJ13" s="74"/>
      <c r="NK13" s="74"/>
      <c r="NL13" s="74"/>
      <c r="NM13" s="74"/>
      <c r="NN13" s="74"/>
      <c r="NO13" s="74"/>
      <c r="NP13" s="74"/>
      <c r="NQ13" s="74"/>
      <c r="NR13" s="74"/>
      <c r="NS13" s="74"/>
      <c r="NT13" s="74"/>
      <c r="NU13" s="74"/>
      <c r="NV13" s="74"/>
      <c r="NW13" s="74"/>
      <c r="NX13" s="74"/>
      <c r="NY13" s="74"/>
      <c r="NZ13" s="74"/>
      <c r="OA13" s="74"/>
      <c r="OB13" s="74"/>
      <c r="OC13" s="74"/>
      <c r="OD13" s="74"/>
      <c r="OE13" s="74"/>
      <c r="OF13" s="74"/>
      <c r="OG13" s="74"/>
      <c r="OH13" s="74"/>
      <c r="OI13" s="74"/>
      <c r="OJ13" s="74"/>
      <c r="OK13" s="74"/>
      <c r="OL13" s="74"/>
      <c r="OM13" s="74"/>
      <c r="ON13" s="74"/>
      <c r="OO13" s="74"/>
      <c r="OP13" s="74"/>
      <c r="OQ13" s="74"/>
      <c r="OR13" s="74"/>
      <c r="OS13" s="74"/>
      <c r="OT13" s="74"/>
      <c r="OU13" s="74"/>
      <c r="OV13" s="74"/>
      <c r="OW13" s="74"/>
      <c r="OX13" s="74"/>
      <c r="OY13" s="74"/>
      <c r="OZ13" s="74"/>
      <c r="PA13" s="74"/>
      <c r="PB13" s="74"/>
      <c r="PC13" s="74"/>
      <c r="PD13" s="74"/>
      <c r="PE13" s="74"/>
      <c r="PF13" s="74"/>
      <c r="PG13" s="74"/>
      <c r="PH13" s="74"/>
      <c r="PI13" s="74"/>
      <c r="PJ13" s="74"/>
      <c r="PK13" s="74"/>
      <c r="PL13" s="74"/>
      <c r="PM13" s="74"/>
      <c r="PN13" s="74"/>
      <c r="PO13" s="74"/>
      <c r="PP13" s="74"/>
      <c r="PQ13" s="74"/>
      <c r="PR13" s="74"/>
      <c r="PS13" s="74"/>
      <c r="PT13" s="74"/>
      <c r="PU13" s="74"/>
      <c r="PV13" s="74"/>
      <c r="PW13" s="74"/>
      <c r="PX13" s="74"/>
      <c r="PY13" s="74"/>
      <c r="PZ13" s="74"/>
      <c r="QA13" s="74"/>
      <c r="QB13" s="74"/>
      <c r="QC13" s="74"/>
      <c r="QD13" s="74"/>
      <c r="QE13" s="74"/>
      <c r="QF13" s="74"/>
      <c r="QG13" s="74"/>
      <c r="QH13" s="74"/>
      <c r="QI13" s="74"/>
      <c r="QJ13" s="74"/>
      <c r="QK13" s="74"/>
      <c r="QL13" s="74"/>
      <c r="QM13" s="74"/>
      <c r="QN13" s="74"/>
      <c r="QO13" s="74"/>
      <c r="QP13" s="74"/>
      <c r="QQ13" s="74"/>
      <c r="QR13" s="74"/>
      <c r="QS13" s="74"/>
      <c r="QT13" s="74"/>
      <c r="QU13" s="74"/>
      <c r="QV13" s="74"/>
      <c r="QW13" s="74"/>
      <c r="QX13" s="74"/>
      <c r="QY13" s="74"/>
      <c r="QZ13" s="74"/>
      <c r="RA13" s="74"/>
      <c r="RB13" s="74"/>
      <c r="RC13" s="74"/>
      <c r="RD13" s="74"/>
      <c r="RE13" s="74"/>
      <c r="RF13" s="74"/>
      <c r="RG13" s="74"/>
      <c r="RH13" s="74"/>
      <c r="RI13" s="74"/>
      <c r="RJ13" s="74"/>
      <c r="RK13" s="74"/>
      <c r="RL13" s="74"/>
      <c r="RM13" s="74"/>
      <c r="RN13" s="74"/>
      <c r="RO13" s="74"/>
      <c r="RP13" s="74"/>
      <c r="RQ13" s="74"/>
      <c r="RR13" s="74"/>
      <c r="RS13" s="74"/>
      <c r="RT13" s="74"/>
      <c r="RU13" s="74"/>
      <c r="RV13" s="74"/>
      <c r="RW13" s="74"/>
      <c r="RX13" s="74"/>
      <c r="RY13" s="74"/>
      <c r="RZ13" s="74"/>
      <c r="SA13" s="74"/>
      <c r="SB13" s="74"/>
      <c r="SC13" s="74"/>
      <c r="SD13" s="74"/>
      <c r="SE13" s="74"/>
      <c r="SF13" s="74"/>
      <c r="SG13" s="74"/>
      <c r="SH13" s="74"/>
      <c r="SI13" s="74"/>
      <c r="SJ13" s="74"/>
      <c r="SK13" s="74"/>
      <c r="SL13" s="74"/>
      <c r="SM13" s="74"/>
      <c r="SN13" s="74"/>
      <c r="SO13" s="74"/>
      <c r="SP13" s="74"/>
      <c r="SQ13" s="74"/>
      <c r="SR13" s="74"/>
      <c r="SS13" s="74"/>
      <c r="ST13" s="74"/>
      <c r="SU13" s="74"/>
      <c r="SV13" s="74"/>
      <c r="SW13" s="74"/>
      <c r="SX13" s="74"/>
      <c r="SY13" s="74"/>
      <c r="SZ13" s="74"/>
      <c r="TA13" s="74"/>
      <c r="TB13" s="74"/>
      <c r="TC13" s="74"/>
      <c r="TD13" s="74"/>
      <c r="TE13" s="74"/>
      <c r="TF13" s="74"/>
      <c r="TG13" s="74"/>
      <c r="TH13" s="74"/>
      <c r="TI13" s="74"/>
      <c r="TJ13" s="74"/>
      <c r="TK13" s="74"/>
      <c r="TL13" s="74"/>
      <c r="TM13" s="74"/>
      <c r="TN13" s="74"/>
      <c r="TO13" s="74"/>
      <c r="TP13" s="74"/>
      <c r="TQ13" s="74"/>
      <c r="TR13" s="74"/>
      <c r="TS13" s="74"/>
      <c r="TT13" s="74"/>
      <c r="TU13" s="74"/>
      <c r="TV13" s="74"/>
      <c r="TW13" s="74"/>
      <c r="TX13" s="74"/>
      <c r="TY13" s="74"/>
      <c r="TZ13" s="74"/>
      <c r="UA13" s="74"/>
      <c r="UB13" s="74"/>
      <c r="UC13" s="74"/>
      <c r="UD13" s="74"/>
      <c r="UE13" s="74"/>
      <c r="UF13" s="74"/>
      <c r="UG13" s="74"/>
      <c r="UH13" s="74"/>
      <c r="UI13" s="74"/>
      <c r="UJ13" s="74"/>
      <c r="UK13" s="74"/>
      <c r="UL13" s="74"/>
      <c r="UM13" s="74"/>
      <c r="UN13" s="74"/>
      <c r="UO13" s="74"/>
      <c r="UP13" s="74"/>
      <c r="UQ13" s="74"/>
      <c r="UR13" s="74"/>
      <c r="US13" s="74"/>
      <c r="UT13" s="74"/>
      <c r="UU13" s="74"/>
      <c r="UV13" s="74"/>
      <c r="UW13" s="74"/>
      <c r="UX13" s="74"/>
      <c r="UY13" s="74"/>
      <c r="UZ13" s="74"/>
      <c r="VA13" s="74"/>
      <c r="VB13" s="74"/>
      <c r="VC13" s="74"/>
      <c r="VD13" s="74"/>
      <c r="VE13" s="74"/>
      <c r="VF13" s="74"/>
      <c r="VG13" s="74"/>
      <c r="VH13" s="74"/>
      <c r="VI13" s="74"/>
      <c r="VJ13" s="74"/>
      <c r="VK13" s="74"/>
      <c r="VL13" s="74"/>
      <c r="VM13" s="74"/>
      <c r="VN13" s="74"/>
      <c r="VO13" s="74"/>
      <c r="VP13" s="74"/>
      <c r="VQ13" s="74"/>
      <c r="VR13" s="74"/>
      <c r="VS13" s="74"/>
      <c r="VT13" s="74"/>
      <c r="VU13" s="74"/>
      <c r="VV13" s="74"/>
      <c r="VW13" s="74"/>
      <c r="VX13" s="74"/>
      <c r="VY13" s="74"/>
      <c r="VZ13" s="74"/>
      <c r="WA13" s="74"/>
      <c r="WB13" s="74"/>
      <c r="WC13" s="74"/>
      <c r="WD13" s="74"/>
      <c r="WE13" s="74"/>
      <c r="WF13" s="74"/>
      <c r="WG13" s="74"/>
      <c r="WH13" s="74"/>
      <c r="WI13" s="74"/>
      <c r="WJ13" s="74"/>
      <c r="WK13" s="74"/>
      <c r="WL13" s="74"/>
      <c r="WM13" s="74"/>
      <c r="WN13" s="74"/>
      <c r="WO13" s="74"/>
      <c r="WP13" s="74"/>
      <c r="WQ13" s="74"/>
      <c r="WR13" s="74"/>
      <c r="WS13" s="74"/>
      <c r="WT13" s="74"/>
      <c r="WU13" s="74"/>
      <c r="WV13" s="74"/>
      <c r="WW13" s="74"/>
      <c r="WX13" s="74"/>
      <c r="WY13" s="74"/>
      <c r="WZ13" s="74"/>
      <c r="XA13" s="74"/>
      <c r="XB13" s="74"/>
      <c r="XC13" s="74"/>
      <c r="XD13" s="74"/>
      <c r="XE13" s="74"/>
      <c r="XF13" s="74"/>
      <c r="XG13" s="74"/>
      <c r="XH13" s="74"/>
      <c r="XI13" s="74"/>
      <c r="XJ13" s="74"/>
      <c r="XK13" s="74"/>
      <c r="XL13" s="74"/>
      <c r="XM13" s="74"/>
      <c r="XN13" s="74"/>
      <c r="XO13" s="74"/>
      <c r="XP13" s="74"/>
      <c r="XQ13" s="74"/>
      <c r="XR13" s="74"/>
      <c r="XS13" s="74"/>
      <c r="XT13" s="74"/>
      <c r="XU13" s="74"/>
      <c r="XV13" s="74"/>
      <c r="XW13" s="74"/>
      <c r="XX13" s="74"/>
      <c r="XY13" s="74"/>
      <c r="XZ13" s="74"/>
      <c r="YA13" s="74"/>
      <c r="YB13" s="74"/>
      <c r="YC13" s="74"/>
      <c r="YD13" s="74"/>
      <c r="YE13" s="74"/>
      <c r="YF13" s="74"/>
      <c r="YG13" s="74"/>
      <c r="YH13" s="74"/>
      <c r="YI13" s="74"/>
      <c r="YJ13" s="74"/>
      <c r="YK13" s="74"/>
      <c r="YL13" s="74"/>
      <c r="YM13" s="74"/>
      <c r="YN13" s="74"/>
      <c r="YO13" s="74"/>
      <c r="YP13" s="74"/>
      <c r="YQ13" s="74"/>
      <c r="YR13" s="74"/>
      <c r="YS13" s="74"/>
      <c r="YT13" s="74"/>
      <c r="YU13" s="74"/>
      <c r="YV13" s="74"/>
      <c r="YW13" s="74"/>
      <c r="YX13" s="74"/>
      <c r="YY13" s="74"/>
      <c r="YZ13" s="74"/>
      <c r="ZA13" s="74"/>
      <c r="ZB13" s="74"/>
      <c r="ZC13" s="74"/>
      <c r="ZD13" s="74"/>
      <c r="ZE13" s="74"/>
      <c r="ZF13" s="74"/>
      <c r="ZG13" s="74"/>
      <c r="ZH13" s="74"/>
      <c r="ZI13" s="74"/>
      <c r="ZJ13" s="74"/>
      <c r="ZK13" s="74"/>
      <c r="ZL13" s="74"/>
      <c r="ZM13" s="74"/>
      <c r="ZN13" s="74"/>
      <c r="ZO13" s="74"/>
      <c r="ZP13" s="74"/>
      <c r="ZQ13" s="74"/>
      <c r="ZR13" s="74"/>
      <c r="ZS13" s="74"/>
      <c r="ZT13" s="74"/>
      <c r="ZU13" s="74"/>
      <c r="ZV13" s="74"/>
      <c r="ZW13" s="74"/>
      <c r="ZX13" s="74"/>
      <c r="ZY13" s="74"/>
      <c r="ZZ13" s="74"/>
      <c r="AAA13" s="74"/>
      <c r="AAB13" s="74"/>
      <c r="AAC13" s="74"/>
      <c r="AAD13" s="74"/>
      <c r="AAE13" s="74"/>
      <c r="AAF13" s="74"/>
      <c r="AAG13" s="74"/>
      <c r="AAH13" s="74"/>
      <c r="AAI13" s="74"/>
      <c r="AAJ13" s="74"/>
      <c r="AAK13" s="74"/>
      <c r="AAL13" s="74"/>
      <c r="AAM13" s="74"/>
      <c r="AAN13" s="74"/>
      <c r="AAO13" s="74"/>
      <c r="AAP13" s="74"/>
      <c r="AAQ13" s="74"/>
      <c r="AAR13" s="74"/>
      <c r="AAS13" s="74"/>
      <c r="AAT13" s="74"/>
      <c r="AAU13" s="74"/>
      <c r="AAV13" s="74"/>
      <c r="AAW13" s="74"/>
      <c r="AAX13" s="74"/>
      <c r="AAY13" s="74"/>
      <c r="AAZ13" s="74"/>
      <c r="ABA13" s="74"/>
      <c r="ABB13" s="74"/>
      <c r="ABC13" s="74"/>
      <c r="ABD13" s="74"/>
      <c r="ABE13" s="74"/>
      <c r="ABF13" s="74"/>
      <c r="ABG13" s="74"/>
      <c r="ABH13" s="74"/>
      <c r="ABI13" s="74"/>
      <c r="ABJ13" s="74"/>
      <c r="ABK13" s="74"/>
      <c r="ABL13" s="74"/>
      <c r="ABM13" s="74"/>
      <c r="ABN13" s="74"/>
      <c r="ABO13" s="74"/>
      <c r="ABP13" s="74"/>
      <c r="ABQ13" s="74"/>
      <c r="ABR13" s="74"/>
      <c r="ABS13" s="74"/>
      <c r="ABT13" s="74"/>
      <c r="ABU13" s="74"/>
      <c r="ABV13" s="74"/>
      <c r="ABW13" s="74"/>
      <c r="ABX13" s="74"/>
      <c r="ABY13" s="74"/>
      <c r="ABZ13" s="74"/>
      <c r="ACA13" s="74"/>
    </row>
    <row r="14" spans="1:755" x14ac:dyDescent="0.25">
      <c r="A14" s="24"/>
      <c r="B14" s="25"/>
      <c r="C14" s="25"/>
      <c r="D14" s="25"/>
      <c r="E14" s="25"/>
      <c r="F14" s="25"/>
      <c r="G14" s="25"/>
      <c r="H14" s="25"/>
    </row>
    <row r="15" spans="1:755" x14ac:dyDescent="0.25">
      <c r="A15" s="82"/>
      <c r="B15" s="82"/>
      <c r="C15" s="79" t="s">
        <v>22</v>
      </c>
      <c r="D15" s="79" t="s">
        <v>103</v>
      </c>
      <c r="E15" s="79" t="s">
        <v>97</v>
      </c>
      <c r="F15" s="79" t="s">
        <v>98</v>
      </c>
      <c r="G15" s="79" t="s">
        <v>104</v>
      </c>
      <c r="H15" s="4" t="s">
        <v>100</v>
      </c>
    </row>
    <row r="16" spans="1:755" x14ac:dyDescent="0.25">
      <c r="A16" s="82"/>
      <c r="B16" s="82"/>
      <c r="C16" s="79"/>
      <c r="D16" s="79"/>
      <c r="E16" s="79"/>
      <c r="F16" s="79"/>
      <c r="G16" s="79"/>
      <c r="H16" s="4" t="s">
        <v>101</v>
      </c>
    </row>
    <row r="17" spans="1:8" x14ac:dyDescent="0.25">
      <c r="A17" s="82"/>
      <c r="B17" s="82"/>
      <c r="C17" s="79"/>
      <c r="D17" s="79"/>
      <c r="E17" s="79"/>
      <c r="F17" s="79"/>
      <c r="G17" s="79"/>
      <c r="H17" s="4" t="s">
        <v>102</v>
      </c>
    </row>
    <row r="18" spans="1:8" x14ac:dyDescent="0.25">
      <c r="A18" s="7" t="s">
        <v>3</v>
      </c>
      <c r="B18" s="7"/>
      <c r="C18" s="7" t="s">
        <v>23</v>
      </c>
      <c r="D18" s="5"/>
      <c r="E18" s="5"/>
      <c r="F18" s="5"/>
      <c r="G18" s="5"/>
      <c r="H18" s="5"/>
    </row>
    <row r="19" spans="1:8" x14ac:dyDescent="0.25">
      <c r="A19" s="11"/>
      <c r="B19" s="11" t="s">
        <v>5</v>
      </c>
      <c r="C19" s="11" t="s">
        <v>24</v>
      </c>
      <c r="D19" s="12"/>
      <c r="E19" s="12"/>
      <c r="F19" s="12"/>
      <c r="G19" s="12"/>
      <c r="H19" s="12"/>
    </row>
    <row r="20" spans="1:8" x14ac:dyDescent="0.25">
      <c r="A20" s="12"/>
      <c r="B20" s="11" t="s">
        <v>7</v>
      </c>
      <c r="C20" s="11" t="s">
        <v>25</v>
      </c>
      <c r="D20" s="12"/>
      <c r="E20" s="12"/>
      <c r="F20" s="12"/>
      <c r="G20" s="12"/>
      <c r="H20" s="12"/>
    </row>
    <row r="21" spans="1:8" x14ac:dyDescent="0.25">
      <c r="A21" s="11"/>
      <c r="B21" s="11" t="s">
        <v>26</v>
      </c>
      <c r="C21" s="11" t="s">
        <v>27</v>
      </c>
      <c r="D21" s="12"/>
      <c r="E21" s="12"/>
      <c r="F21" s="12"/>
      <c r="G21" s="12"/>
      <c r="H21" s="12"/>
    </row>
    <row r="22" spans="1:8" x14ac:dyDescent="0.25">
      <c r="A22" s="7" t="s">
        <v>28</v>
      </c>
      <c r="B22" s="7"/>
      <c r="C22" s="7" t="s">
        <v>29</v>
      </c>
      <c r="D22" s="61">
        <v>1088000</v>
      </c>
      <c r="E22" s="61">
        <v>436000</v>
      </c>
      <c r="F22" s="61">
        <v>259263</v>
      </c>
      <c r="G22" s="65">
        <f>100/F57*F22</f>
        <v>18.85510695054937</v>
      </c>
      <c r="H22" s="65">
        <f>100/E22*F22</f>
        <v>59.463990825688079</v>
      </c>
    </row>
    <row r="23" spans="1:8" x14ac:dyDescent="0.25">
      <c r="A23" s="12"/>
      <c r="B23" s="11" t="s">
        <v>30</v>
      </c>
      <c r="C23" s="11" t="s">
        <v>31</v>
      </c>
      <c r="D23" s="60">
        <v>170000</v>
      </c>
      <c r="E23" s="60">
        <v>180000</v>
      </c>
      <c r="F23" s="60">
        <v>65579</v>
      </c>
      <c r="G23" s="68">
        <f>100/F57*F23</f>
        <v>4.769284698202509</v>
      </c>
      <c r="H23" s="68">
        <f t="shared" ref="H23:H55" si="1">100/E23*F23</f>
        <v>36.43277777777778</v>
      </c>
    </row>
    <row r="24" spans="1:8" x14ac:dyDescent="0.25">
      <c r="A24" s="11"/>
      <c r="B24" s="11" t="s">
        <v>32</v>
      </c>
      <c r="C24" s="11" t="s">
        <v>33</v>
      </c>
      <c r="D24" s="60">
        <v>7000</v>
      </c>
      <c r="E24" s="60">
        <v>1000</v>
      </c>
      <c r="F24" s="60">
        <v>600</v>
      </c>
      <c r="G24" s="68">
        <f>100/F57*F24</f>
        <v>4.3635475059416971E-2</v>
      </c>
      <c r="H24" s="68">
        <f t="shared" si="1"/>
        <v>60</v>
      </c>
    </row>
    <row r="25" spans="1:8" x14ac:dyDescent="0.25">
      <c r="A25" s="11"/>
      <c r="B25" s="11" t="s">
        <v>34</v>
      </c>
      <c r="C25" s="11" t="s">
        <v>35</v>
      </c>
      <c r="D25" s="60">
        <v>911000</v>
      </c>
      <c r="E25" s="60">
        <v>255000</v>
      </c>
      <c r="F25" s="60">
        <v>193084</v>
      </c>
      <c r="G25" s="68">
        <f>100/F57*F25</f>
        <v>14.042186777287444</v>
      </c>
      <c r="H25" s="68">
        <f t="shared" si="1"/>
        <v>75.719215686274509</v>
      </c>
    </row>
    <row r="26" spans="1:8" x14ac:dyDescent="0.25">
      <c r="A26" s="11"/>
      <c r="B26" s="11" t="s">
        <v>36</v>
      </c>
      <c r="C26" s="11" t="s">
        <v>37</v>
      </c>
      <c r="D26" s="12"/>
      <c r="E26" s="12"/>
      <c r="F26" s="12"/>
      <c r="G26" s="66"/>
      <c r="H26" s="68"/>
    </row>
    <row r="27" spans="1:8" x14ac:dyDescent="0.25">
      <c r="A27" s="11"/>
      <c r="B27" s="11" t="s">
        <v>38</v>
      </c>
      <c r="C27" s="11" t="s">
        <v>39</v>
      </c>
      <c r="D27" s="12"/>
      <c r="E27" s="12"/>
      <c r="F27" s="12"/>
      <c r="G27" s="66"/>
      <c r="H27" s="68"/>
    </row>
    <row r="28" spans="1:8" x14ac:dyDescent="0.25">
      <c r="A28" s="7" t="s">
        <v>11</v>
      </c>
      <c r="B28" s="7"/>
      <c r="C28" s="7" t="s">
        <v>40</v>
      </c>
      <c r="D28" s="61">
        <v>685000</v>
      </c>
      <c r="E28" s="61">
        <v>754000</v>
      </c>
      <c r="F28" s="61">
        <v>489900</v>
      </c>
      <c r="G28" s="65">
        <f>100/F57*F28</f>
        <v>35.628365386013954</v>
      </c>
      <c r="H28" s="65">
        <f t="shared" si="1"/>
        <v>64.973474801061002</v>
      </c>
    </row>
    <row r="29" spans="1:8" x14ac:dyDescent="0.25">
      <c r="A29" s="13"/>
      <c r="B29" s="11" t="s">
        <v>41</v>
      </c>
      <c r="C29" s="11" t="s">
        <v>105</v>
      </c>
      <c r="D29" s="12"/>
      <c r="E29" s="12"/>
      <c r="F29" s="12"/>
      <c r="G29" s="66"/>
      <c r="H29" s="68"/>
    </row>
    <row r="30" spans="1:8" x14ac:dyDescent="0.25">
      <c r="A30" s="11"/>
      <c r="B30" s="11" t="s">
        <v>42</v>
      </c>
      <c r="C30" s="11" t="s">
        <v>43</v>
      </c>
      <c r="D30" s="12"/>
      <c r="E30" s="12"/>
      <c r="F30" s="12"/>
      <c r="G30" s="66"/>
      <c r="H30" s="68"/>
    </row>
    <row r="31" spans="1:8" x14ac:dyDescent="0.25">
      <c r="A31" s="12"/>
      <c r="B31" s="11" t="s">
        <v>44</v>
      </c>
      <c r="C31" s="11" t="s">
        <v>45</v>
      </c>
      <c r="D31" s="12"/>
      <c r="E31" s="12"/>
      <c r="F31" s="12"/>
      <c r="G31" s="66"/>
      <c r="H31" s="68"/>
    </row>
    <row r="32" spans="1:8" x14ac:dyDescent="0.25">
      <c r="A32" s="12" t="s">
        <v>108</v>
      </c>
      <c r="B32" s="11" t="s">
        <v>46</v>
      </c>
      <c r="C32" s="11" t="s">
        <v>47</v>
      </c>
      <c r="D32" s="60">
        <v>100000</v>
      </c>
      <c r="E32" s="60">
        <v>115000</v>
      </c>
      <c r="F32" s="60">
        <v>100000</v>
      </c>
      <c r="G32" s="66">
        <f>100/F57*F32</f>
        <v>7.2725791765694954</v>
      </c>
      <c r="H32" s="68">
        <f t="shared" si="1"/>
        <v>86.956521739130437</v>
      </c>
    </row>
    <row r="33" spans="1:8" x14ac:dyDescent="0.25">
      <c r="A33" s="12" t="s">
        <v>110</v>
      </c>
      <c r="B33" s="11"/>
      <c r="C33" s="11" t="s">
        <v>111</v>
      </c>
      <c r="D33" s="60">
        <v>16000</v>
      </c>
      <c r="E33" s="60">
        <v>20000</v>
      </c>
      <c r="F33" s="60">
        <v>2500</v>
      </c>
      <c r="G33" s="66">
        <f>100/F57*F33</f>
        <v>0.18181447941423737</v>
      </c>
      <c r="H33" s="68">
        <f t="shared" si="1"/>
        <v>12.5</v>
      </c>
    </row>
    <row r="34" spans="1:8" x14ac:dyDescent="0.25">
      <c r="A34" s="11"/>
      <c r="B34" s="11" t="s">
        <v>48</v>
      </c>
      <c r="C34" s="11" t="s">
        <v>49</v>
      </c>
      <c r="D34" s="12"/>
      <c r="E34" s="12"/>
      <c r="F34" s="12"/>
      <c r="G34" s="66"/>
      <c r="H34" s="68"/>
    </row>
    <row r="35" spans="1:8" x14ac:dyDescent="0.25">
      <c r="A35" s="12" t="s">
        <v>42</v>
      </c>
      <c r="B35" s="11" t="s">
        <v>50</v>
      </c>
      <c r="C35" s="11" t="s">
        <v>51</v>
      </c>
      <c r="D35" s="60">
        <v>13000</v>
      </c>
      <c r="E35" s="60">
        <v>8000</v>
      </c>
      <c r="F35" s="60">
        <v>7980</v>
      </c>
      <c r="G35" s="66">
        <f>100/F57*F35</f>
        <v>0.58035181829024574</v>
      </c>
      <c r="H35" s="68">
        <f t="shared" si="1"/>
        <v>99.75</v>
      </c>
    </row>
    <row r="36" spans="1:8" x14ac:dyDescent="0.25">
      <c r="A36" s="12" t="s">
        <v>44</v>
      </c>
      <c r="B36" s="11" t="s">
        <v>52</v>
      </c>
      <c r="C36" s="11" t="s">
        <v>53</v>
      </c>
      <c r="D36" s="60">
        <v>97000</v>
      </c>
      <c r="E36" s="60">
        <v>105000</v>
      </c>
      <c r="F36" s="60">
        <v>61522</v>
      </c>
      <c r="G36" s="66">
        <f>100/F57*F36</f>
        <v>4.4742361610090846</v>
      </c>
      <c r="H36" s="68">
        <f t="shared" si="1"/>
        <v>58.59238095238095</v>
      </c>
    </row>
    <row r="37" spans="1:8" x14ac:dyDescent="0.25">
      <c r="A37" s="12" t="s">
        <v>46</v>
      </c>
      <c r="B37" s="11" t="s">
        <v>54</v>
      </c>
      <c r="C37" s="11" t="s">
        <v>55</v>
      </c>
      <c r="D37" s="60">
        <v>48000</v>
      </c>
      <c r="E37" s="60">
        <v>41000</v>
      </c>
      <c r="F37" s="60">
        <v>26137</v>
      </c>
      <c r="G37" s="66">
        <f>100/F57*F37</f>
        <v>1.9008340193799689</v>
      </c>
      <c r="H37" s="68">
        <f t="shared" si="1"/>
        <v>63.748780487804879</v>
      </c>
    </row>
    <row r="38" spans="1:8" x14ac:dyDescent="0.25">
      <c r="A38" s="12" t="s">
        <v>48</v>
      </c>
      <c r="B38" s="11" t="s">
        <v>56</v>
      </c>
      <c r="C38" s="11" t="s">
        <v>57</v>
      </c>
      <c r="D38" s="60">
        <v>1000</v>
      </c>
      <c r="E38" s="12">
        <v>0</v>
      </c>
      <c r="F38" s="12">
        <v>0</v>
      </c>
      <c r="G38" s="66">
        <f>100/F57*F38</f>
        <v>0</v>
      </c>
      <c r="H38" s="68">
        <v>0</v>
      </c>
    </row>
    <row r="39" spans="1:8" x14ac:dyDescent="0.25">
      <c r="A39" s="12" t="s">
        <v>50</v>
      </c>
      <c r="B39" s="11" t="s">
        <v>58</v>
      </c>
      <c r="C39" s="11" t="s">
        <v>59</v>
      </c>
      <c r="D39" s="60">
        <v>385000</v>
      </c>
      <c r="E39" s="60">
        <v>395000</v>
      </c>
      <c r="F39" s="60">
        <v>291761</v>
      </c>
      <c r="G39" s="66">
        <f>100/F57*F39</f>
        <v>21.218549731350926</v>
      </c>
      <c r="H39" s="68">
        <f t="shared" si="1"/>
        <v>73.863544303797468</v>
      </c>
    </row>
    <row r="40" spans="1:8" x14ac:dyDescent="0.25">
      <c r="A40" s="12" t="s">
        <v>112</v>
      </c>
      <c r="B40" s="11"/>
      <c r="C40" s="11" t="s">
        <v>114</v>
      </c>
      <c r="D40" s="60">
        <v>25000</v>
      </c>
      <c r="E40" s="60">
        <v>70000</v>
      </c>
      <c r="F40" s="12">
        <v>0</v>
      </c>
      <c r="G40" s="66">
        <f>100/F57*F40</f>
        <v>0</v>
      </c>
      <c r="H40" s="68">
        <f t="shared" si="1"/>
        <v>0</v>
      </c>
    </row>
    <row r="41" spans="1:8" x14ac:dyDescent="0.25">
      <c r="A41" s="7" t="s">
        <v>13</v>
      </c>
      <c r="B41" s="7"/>
      <c r="C41" s="7" t="s">
        <v>60</v>
      </c>
      <c r="D41" s="61">
        <v>189000</v>
      </c>
      <c r="E41" s="61">
        <v>99000</v>
      </c>
      <c r="F41" s="61">
        <v>97329</v>
      </c>
      <c r="G41" s="65">
        <f>100/F57*F41</f>
        <v>7.0783285867633241</v>
      </c>
      <c r="H41" s="65">
        <f t="shared" si="1"/>
        <v>98.312121212121212</v>
      </c>
    </row>
    <row r="42" spans="1:8" x14ac:dyDescent="0.25">
      <c r="A42" s="11"/>
      <c r="B42" s="11" t="s">
        <v>61</v>
      </c>
      <c r="C42" s="11" t="s">
        <v>62</v>
      </c>
      <c r="D42" s="12"/>
      <c r="E42" s="12"/>
      <c r="F42" s="12"/>
      <c r="G42" s="66"/>
      <c r="H42" s="68"/>
    </row>
    <row r="43" spans="1:8" x14ac:dyDescent="0.25">
      <c r="A43" s="11"/>
      <c r="B43" s="11" t="s">
        <v>63</v>
      </c>
      <c r="C43" s="11" t="s">
        <v>64</v>
      </c>
      <c r="D43" s="12"/>
      <c r="E43" s="12"/>
      <c r="F43" s="12"/>
      <c r="G43" s="66"/>
      <c r="H43" s="68"/>
    </row>
    <row r="44" spans="1:8" x14ac:dyDescent="0.25">
      <c r="A44" s="11"/>
      <c r="B44" s="11" t="s">
        <v>65</v>
      </c>
      <c r="C44" s="11" t="s">
        <v>66</v>
      </c>
      <c r="D44" s="12"/>
      <c r="E44" s="12"/>
      <c r="F44" s="12"/>
      <c r="G44" s="66"/>
      <c r="H44" s="68"/>
    </row>
    <row r="45" spans="1:8" x14ac:dyDescent="0.25">
      <c r="A45" s="14"/>
      <c r="B45" s="11" t="s">
        <v>67</v>
      </c>
      <c r="C45" s="11" t="s">
        <v>68</v>
      </c>
      <c r="D45" s="60">
        <v>5000</v>
      </c>
      <c r="E45" s="60">
        <v>4000</v>
      </c>
      <c r="F45" s="60">
        <v>3642</v>
      </c>
      <c r="G45" s="66">
        <v>0.27</v>
      </c>
      <c r="H45" s="68">
        <v>0</v>
      </c>
    </row>
    <row r="46" spans="1:8" x14ac:dyDescent="0.25">
      <c r="A46" s="13" t="s">
        <v>65</v>
      </c>
      <c r="B46" s="11" t="s">
        <v>69</v>
      </c>
      <c r="C46" s="11" t="s">
        <v>70</v>
      </c>
      <c r="D46" s="60">
        <v>184000</v>
      </c>
      <c r="E46" s="60">
        <v>95000</v>
      </c>
      <c r="F46" s="60">
        <v>93687</v>
      </c>
      <c r="G46" s="66">
        <f>100/F57*F46</f>
        <v>6.8134612531526626</v>
      </c>
      <c r="H46" s="68">
        <v>98.31</v>
      </c>
    </row>
    <row r="47" spans="1:8" x14ac:dyDescent="0.25">
      <c r="A47" s="7" t="s">
        <v>15</v>
      </c>
      <c r="B47" s="7"/>
      <c r="C47" s="7" t="s">
        <v>71</v>
      </c>
      <c r="D47" s="5"/>
      <c r="E47" s="5"/>
      <c r="F47" s="5"/>
      <c r="G47" s="65"/>
      <c r="H47" s="65"/>
    </row>
    <row r="48" spans="1:8" x14ac:dyDescent="0.25">
      <c r="A48" s="11"/>
      <c r="B48" s="11" t="s">
        <v>72</v>
      </c>
      <c r="C48" s="11" t="s">
        <v>73</v>
      </c>
      <c r="D48" s="12"/>
      <c r="E48" s="12"/>
      <c r="F48" s="12"/>
      <c r="G48" s="66"/>
      <c r="H48" s="68"/>
    </row>
    <row r="49" spans="1:8" x14ac:dyDescent="0.25">
      <c r="A49" s="11"/>
      <c r="B49" s="11" t="s">
        <v>74</v>
      </c>
      <c r="C49" s="11" t="s">
        <v>75</v>
      </c>
      <c r="D49" s="12"/>
      <c r="E49" s="12"/>
      <c r="F49" s="12"/>
      <c r="G49" s="66"/>
      <c r="H49" s="68"/>
    </row>
    <row r="50" spans="1:8" x14ac:dyDescent="0.25">
      <c r="A50" s="7" t="s">
        <v>17</v>
      </c>
      <c r="B50" s="7"/>
      <c r="C50" s="7" t="s">
        <v>76</v>
      </c>
      <c r="D50" s="61">
        <v>655000</v>
      </c>
      <c r="E50" s="61">
        <v>705000</v>
      </c>
      <c r="F50" s="61">
        <v>528536</v>
      </c>
      <c r="G50" s="65">
        <f>100/F57*F50</f>
        <v>38.438199076673349</v>
      </c>
      <c r="H50" s="65">
        <f t="shared" si="1"/>
        <v>74.969645390070923</v>
      </c>
    </row>
    <row r="51" spans="1:8" x14ac:dyDescent="0.25">
      <c r="A51" s="11"/>
      <c r="B51" s="11" t="s">
        <v>77</v>
      </c>
      <c r="C51" s="11" t="s">
        <v>78</v>
      </c>
      <c r="D51" s="60">
        <v>550000</v>
      </c>
      <c r="E51" s="60">
        <v>550000</v>
      </c>
      <c r="F51" s="60">
        <v>442784</v>
      </c>
      <c r="G51" s="66">
        <f>100/F57*F51</f>
        <v>32.201816981181473</v>
      </c>
      <c r="H51" s="68">
        <f t="shared" si="1"/>
        <v>80.506181818181815</v>
      </c>
    </row>
    <row r="52" spans="1:8" x14ac:dyDescent="0.25">
      <c r="A52" s="11"/>
      <c r="B52" s="11" t="s">
        <v>79</v>
      </c>
      <c r="C52" s="11" t="s">
        <v>80</v>
      </c>
      <c r="D52" s="60">
        <v>100000</v>
      </c>
      <c r="E52" s="60">
        <v>150000</v>
      </c>
      <c r="F52" s="60">
        <v>85752</v>
      </c>
      <c r="G52" s="66">
        <f>100/F57*F52</f>
        <v>6.2363820954918738</v>
      </c>
      <c r="H52" s="68">
        <f t="shared" si="1"/>
        <v>57.167999999999999</v>
      </c>
    </row>
    <row r="53" spans="1:8" x14ac:dyDescent="0.25">
      <c r="A53" s="12"/>
      <c r="B53" s="11" t="s">
        <v>81</v>
      </c>
      <c r="C53" s="11" t="s">
        <v>82</v>
      </c>
      <c r="D53" s="60">
        <v>5000</v>
      </c>
      <c r="E53" s="60">
        <v>5000</v>
      </c>
      <c r="F53" s="12">
        <v>0</v>
      </c>
      <c r="G53" s="66">
        <f>100/F57*F53</f>
        <v>0</v>
      </c>
      <c r="H53" s="68">
        <f t="shared" si="1"/>
        <v>0</v>
      </c>
    </row>
    <row r="54" spans="1:8" x14ac:dyDescent="0.25">
      <c r="A54" s="12"/>
      <c r="B54" s="11" t="s">
        <v>83</v>
      </c>
      <c r="C54" s="11" t="s">
        <v>84</v>
      </c>
      <c r="D54" s="12"/>
      <c r="E54" s="12"/>
      <c r="F54" s="12"/>
      <c r="G54" s="66"/>
      <c r="H54" s="68"/>
    </row>
    <row r="55" spans="1:8" x14ac:dyDescent="0.25">
      <c r="A55" s="7" t="s">
        <v>19</v>
      </c>
      <c r="B55" s="7"/>
      <c r="C55" s="7" t="s">
        <v>85</v>
      </c>
      <c r="D55" s="61">
        <v>33000</v>
      </c>
      <c r="E55" s="61">
        <v>36000</v>
      </c>
      <c r="F55" s="5"/>
      <c r="G55" s="65"/>
      <c r="H55" s="65">
        <f t="shared" si="1"/>
        <v>0</v>
      </c>
    </row>
    <row r="56" spans="1:8" x14ac:dyDescent="0.25">
      <c r="A56" s="7" t="s">
        <v>86</v>
      </c>
      <c r="B56" s="7"/>
      <c r="C56" s="7" t="s">
        <v>87</v>
      </c>
      <c r="D56" s="5"/>
      <c r="E56" s="5"/>
      <c r="F56" s="5"/>
      <c r="G56" s="65"/>
      <c r="H56" s="65"/>
    </row>
    <row r="57" spans="1:8" ht="15.75" x14ac:dyDescent="0.25">
      <c r="A57" s="80"/>
      <c r="B57" s="80"/>
      <c r="C57" s="10" t="s">
        <v>88</v>
      </c>
      <c r="D57" s="63">
        <v>2650000</v>
      </c>
      <c r="E57" s="63">
        <v>2030000</v>
      </c>
      <c r="F57" s="63">
        <v>1375028</v>
      </c>
      <c r="G57" s="67">
        <f>100/F57*F57</f>
        <v>100</v>
      </c>
      <c r="H57" s="67">
        <f>100/E57*F57</f>
        <v>67.735369458128076</v>
      </c>
    </row>
    <row r="58" spans="1:8" x14ac:dyDescent="0.25">
      <c r="A58" s="81"/>
      <c r="B58" s="81"/>
      <c r="C58" s="26"/>
      <c r="D58" s="27"/>
      <c r="E58" s="27"/>
      <c r="F58" s="27"/>
      <c r="G58" s="27"/>
      <c r="H58" s="27"/>
    </row>
    <row r="59" spans="1:8" x14ac:dyDescent="0.25">
      <c r="A59" s="12"/>
      <c r="B59" s="12"/>
      <c r="C59" s="13"/>
      <c r="D59" s="12"/>
      <c r="E59" s="12"/>
      <c r="F59" s="12"/>
      <c r="G59" s="12"/>
      <c r="H59" s="12"/>
    </row>
    <row r="60" spans="1:8" x14ac:dyDescent="0.25">
      <c r="A60" s="15" t="s">
        <v>89</v>
      </c>
      <c r="B60" s="15"/>
      <c r="C60" s="16" t="s">
        <v>90</v>
      </c>
      <c r="D60" s="17"/>
      <c r="E60" s="17"/>
      <c r="F60" s="17"/>
      <c r="G60" s="17"/>
      <c r="H60" s="17"/>
    </row>
    <row r="61" spans="1:8" ht="30" x14ac:dyDescent="0.25">
      <c r="A61" s="11"/>
      <c r="B61" s="11"/>
      <c r="C61" s="18" t="s">
        <v>91</v>
      </c>
      <c r="D61" s="12"/>
      <c r="E61" s="12"/>
      <c r="F61" s="12"/>
      <c r="G61" s="12"/>
      <c r="H61" s="12"/>
    </row>
    <row r="62" spans="1:8" x14ac:dyDescent="0.25">
      <c r="A62" s="11"/>
      <c r="B62" s="11"/>
      <c r="C62" s="18" t="s">
        <v>92</v>
      </c>
      <c r="D62" s="12"/>
      <c r="E62" s="12"/>
      <c r="F62" s="12"/>
      <c r="G62" s="12"/>
      <c r="H62" s="12"/>
    </row>
    <row r="63" spans="1:8" x14ac:dyDescent="0.25">
      <c r="A63" s="19"/>
      <c r="B63" s="19"/>
      <c r="C63" s="10" t="s">
        <v>93</v>
      </c>
      <c r="D63" s="20"/>
      <c r="E63" s="20"/>
      <c r="F63" s="20"/>
      <c r="G63" s="20"/>
      <c r="H63" s="20"/>
    </row>
    <row r="64" spans="1:8" x14ac:dyDescent="0.25">
      <c r="A64" s="12"/>
      <c r="B64" s="12"/>
      <c r="C64" s="13"/>
      <c r="D64" s="12"/>
      <c r="E64" s="12"/>
      <c r="F64" s="12"/>
      <c r="G64" s="12"/>
      <c r="H64" s="12"/>
    </row>
    <row r="65" spans="1:8" ht="18.75" x14ac:dyDescent="0.25">
      <c r="A65" s="77" t="s">
        <v>94</v>
      </c>
      <c r="B65" s="77"/>
      <c r="C65" s="21" t="s">
        <v>95</v>
      </c>
      <c r="D65" s="20"/>
      <c r="E65" s="20"/>
      <c r="F65" s="20"/>
      <c r="G65" s="20"/>
      <c r="H65" s="20"/>
    </row>
    <row r="66" spans="1:8" ht="18.75" x14ac:dyDescent="0.25">
      <c r="A66" s="3"/>
    </row>
    <row r="67" spans="1:8" ht="18.75" x14ac:dyDescent="0.25">
      <c r="A67" s="3"/>
    </row>
  </sheetData>
  <mergeCells count="17"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  <mergeCell ref="F2:F4"/>
    <mergeCell ref="A57:B57"/>
    <mergeCell ref="A58:B58"/>
    <mergeCell ref="A65:B6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TZ Grada Paga</cp:lastModifiedBy>
  <cp:lastPrinted>2022-02-02T13:04:04Z</cp:lastPrinted>
  <dcterms:created xsi:type="dcterms:W3CDTF">2015-06-05T18:17:20Z</dcterms:created>
  <dcterms:modified xsi:type="dcterms:W3CDTF">2022-02-02T13:04:44Z</dcterms:modified>
</cp:coreProperties>
</file>